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-120" yWindow="-120" windowWidth="25440" windowHeight="15840" tabRatio="771"/>
  </bookViews>
  <sheets>
    <sheet name="Мои данные" sheetId="8" r:id="rId1"/>
  </sheets>
  <definedNames>
    <definedName name="_xlnm.Print_Titles" localSheetId="0">'Мои данные'!$8:$8</definedName>
  </definedNames>
  <calcPr calcId="145621"/>
</workbook>
</file>

<file path=xl/calcChain.xml><?xml version="1.0" encoding="utf-8"?>
<calcChain xmlns="http://schemas.openxmlformats.org/spreadsheetml/2006/main">
  <c r="H131" i="8" l="1"/>
  <c r="I131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85" i="8"/>
  <c r="I86" i="8"/>
  <c r="I87" i="8"/>
  <c r="I88" i="8"/>
  <c r="I89" i="8"/>
  <c r="I90" i="8"/>
  <c r="I91" i="8"/>
  <c r="I92" i="8"/>
  <c r="I93" i="8"/>
  <c r="I94" i="8"/>
  <c r="I95" i="8"/>
  <c r="I96" i="8"/>
  <c r="I97" i="8"/>
  <c r="I98" i="8"/>
  <c r="I99" i="8"/>
  <c r="I100" i="8"/>
  <c r="I101" i="8"/>
  <c r="I102" i="8"/>
  <c r="I103" i="8"/>
  <c r="I104" i="8"/>
  <c r="I105" i="8"/>
  <c r="I106" i="8"/>
  <c r="I107" i="8"/>
  <c r="I108" i="8"/>
  <c r="I109" i="8"/>
  <c r="I110" i="8"/>
  <c r="I111" i="8"/>
  <c r="I112" i="8"/>
  <c r="I113" i="8"/>
  <c r="I114" i="8"/>
  <c r="I115" i="8"/>
  <c r="I116" i="8"/>
  <c r="I117" i="8"/>
  <c r="I118" i="8"/>
  <c r="I119" i="8"/>
  <c r="I120" i="8"/>
  <c r="I121" i="8"/>
  <c r="I122" i="8"/>
  <c r="I123" i="8"/>
  <c r="I124" i="8"/>
  <c r="I125" i="8"/>
  <c r="I126" i="8"/>
  <c r="I127" i="8"/>
  <c r="I128" i="8"/>
  <c r="I129" i="8"/>
  <c r="I130" i="8"/>
  <c r="I58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11" i="8"/>
  <c r="G59" i="8"/>
  <c r="G60" i="8"/>
  <c r="G61" i="8"/>
  <c r="G62" i="8"/>
  <c r="G63" i="8"/>
  <c r="G64" i="8"/>
  <c r="G65" i="8"/>
  <c r="G66" i="8"/>
  <c r="G67" i="8"/>
  <c r="G68" i="8"/>
  <c r="G6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89" i="8"/>
  <c r="G90" i="8"/>
  <c r="G91" i="8"/>
  <c r="G92" i="8"/>
  <c r="G93" i="8"/>
  <c r="G94" i="8"/>
  <c r="G95" i="8"/>
  <c r="G96" i="8"/>
  <c r="G97" i="8"/>
  <c r="G98" i="8"/>
  <c r="G99" i="8"/>
  <c r="G100" i="8"/>
  <c r="G101" i="8"/>
  <c r="G102" i="8"/>
  <c r="G103" i="8"/>
  <c r="G104" i="8"/>
  <c r="G105" i="8"/>
  <c r="G106" i="8"/>
  <c r="G107" i="8"/>
  <c r="G108" i="8"/>
  <c r="G109" i="8"/>
  <c r="G110" i="8"/>
  <c r="G111" i="8"/>
  <c r="G112" i="8"/>
  <c r="G113" i="8"/>
  <c r="G114" i="8"/>
  <c r="G115" i="8"/>
  <c r="G116" i="8"/>
  <c r="G117" i="8"/>
  <c r="G118" i="8"/>
  <c r="G119" i="8"/>
  <c r="G120" i="8"/>
  <c r="G121" i="8"/>
  <c r="G122" i="8"/>
  <c r="G123" i="8"/>
  <c r="G124" i="8"/>
  <c r="G125" i="8"/>
  <c r="G126" i="8"/>
  <c r="G127" i="8"/>
  <c r="G128" i="8"/>
  <c r="G129" i="8"/>
  <c r="G130" i="8"/>
  <c r="G58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48" i="8"/>
  <c r="G49" i="8"/>
  <c r="G50" i="8"/>
  <c r="G51" i="8"/>
  <c r="G52" i="8"/>
  <c r="G53" i="8"/>
  <c r="G11" i="8"/>
</calcChain>
</file>

<file path=xl/sharedStrings.xml><?xml version="1.0" encoding="utf-8"?>
<sst xmlns="http://schemas.openxmlformats.org/spreadsheetml/2006/main" count="384" uniqueCount="238">
  <si>
    <t>Наименование</t>
  </si>
  <si>
    <t>Ед. изм.</t>
  </si>
  <si>
    <t>Базисные цены</t>
  </si>
  <si>
    <t>Текущие цены</t>
  </si>
  <si>
    <t>Стоимость единицы</t>
  </si>
  <si>
    <t>Сметная</t>
  </si>
  <si>
    <t>Общая стоимость</t>
  </si>
  <si>
    <t>Кол-во/
К-т кратности</t>
  </si>
  <si>
    <t>№ смет/
Код ресурса</t>
  </si>
  <si>
    <t>Сводная ресурсная ведомость</t>
  </si>
  <si>
    <t xml:space="preserve">      Ресурсы подрядчика</t>
  </si>
  <si>
    <t xml:space="preserve">               Материалы</t>
  </si>
  <si>
    <t>01.2.01.02-0054</t>
  </si>
  <si>
    <t>Битумы нефтяные строительные БН-90/10</t>
  </si>
  <si>
    <t>т</t>
  </si>
  <si>
    <t>01.2.03.02-0001</t>
  </si>
  <si>
    <t>Грунтовка битумная под полимерное или резиновое покрытие</t>
  </si>
  <si>
    <t>01.3.01.03-0002</t>
  </si>
  <si>
    <t>Керосин для технических целей</t>
  </si>
  <si>
    <t>01.3.01.06-0034</t>
  </si>
  <si>
    <t>Смазка графитомедистая</t>
  </si>
  <si>
    <t>кг</t>
  </si>
  <si>
    <t>01.3.05.23-0171</t>
  </si>
  <si>
    <t>Сода кальцинированная (натрий углекислый) техническая</t>
  </si>
  <si>
    <t>01.7.02.02-0021</t>
  </si>
  <si>
    <t>Бумага оберточная листовая</t>
  </si>
  <si>
    <t>1000 м2</t>
  </si>
  <si>
    <t>01.7.03.01-0001</t>
  </si>
  <si>
    <t>Вода</t>
  </si>
  <si>
    <t>м3</t>
  </si>
  <si>
    <t>01.7.07.12-0024</t>
  </si>
  <si>
    <t>Пленка полиэтиленовая, толщина 0,15 мм</t>
  </si>
  <si>
    <t>м2</t>
  </si>
  <si>
    <t>01.7.07.29-0031</t>
  </si>
  <si>
    <t>Каболка</t>
  </si>
  <si>
    <t>01.7.11.07-0032</t>
  </si>
  <si>
    <t>Электроды сварочные Э42, диаметр 4 мм</t>
  </si>
  <si>
    <t>01.7.11.07-0054</t>
  </si>
  <si>
    <t>Электроды сварочные Э42, диаметр 6 мм</t>
  </si>
  <si>
    <t>01.7.15.03-0014</t>
  </si>
  <si>
    <t>Болты с гайками и шайбами для санитарно-технических работ, диаметр 16 мм</t>
  </si>
  <si>
    <t>01.7.15.03-0015</t>
  </si>
  <si>
    <t>Болты с гайками и шайбами для санитарно-технических работ, диаметр 20-22 мм</t>
  </si>
  <si>
    <t>01.7.15.06-0111</t>
  </si>
  <si>
    <t>Гвозди строительные</t>
  </si>
  <si>
    <t>01.7.19.04-0031</t>
  </si>
  <si>
    <t>Прокладки резиновые (пластина техническая прессованная)</t>
  </si>
  <si>
    <t>01.7.19.07-0006</t>
  </si>
  <si>
    <t>Резина техническая листовая прессованная</t>
  </si>
  <si>
    <t>01.7.20.08-0021</t>
  </si>
  <si>
    <t>Брезент</t>
  </si>
  <si>
    <t>01.7.20.08-0051</t>
  </si>
  <si>
    <t>Ветошь</t>
  </si>
  <si>
    <t>01.7.20.08-0162</t>
  </si>
  <si>
    <t>Ткань мешочная</t>
  </si>
  <si>
    <t>10 м2</t>
  </si>
  <si>
    <t>02.2.05.04-1777</t>
  </si>
  <si>
    <t>Щебень М 800, фракция 20-40 мм, группа 2</t>
  </si>
  <si>
    <t>03.1.02.03-0011</t>
  </si>
  <si>
    <t>Известь строительная негашеная комовая, сорт I</t>
  </si>
  <si>
    <t>03.1.02.03-0014</t>
  </si>
  <si>
    <t>Известь хлорная, сорт I</t>
  </si>
  <si>
    <t>04.1.02.05-0003</t>
  </si>
  <si>
    <t>Смеси бетонные тяжелого бетона (БСТ), класс В7,5 (М100)</t>
  </si>
  <si>
    <t>04.1.02.05-0004</t>
  </si>
  <si>
    <t>Смеси бетонные тяжелого бетона (БСТ), класс В10 (М150)</t>
  </si>
  <si>
    <t>04.3.01.03-0001</t>
  </si>
  <si>
    <t>Раствор асбоцементный</t>
  </si>
  <si>
    <t>04.3.01.09-0012</t>
  </si>
  <si>
    <t>Раствор готовый кладочный, цементный, М50</t>
  </si>
  <si>
    <t>05.1.01.13-0042</t>
  </si>
  <si>
    <t>Плита железобетонная покрытий и перекрытий, ребристая</t>
  </si>
  <si>
    <t>05.1.01.13-0043</t>
  </si>
  <si>
    <t>Плита железобетонная покрытий, перекрытий и днищ</t>
  </si>
  <si>
    <t>08.1.02.11-0001</t>
  </si>
  <si>
    <t>Поковки из квадратных заготовок, масса 1,8 кг</t>
  </si>
  <si>
    <t>08.3.03.04-0012</t>
  </si>
  <si>
    <t>Проволока светлая, диаметр 1,1 мм</t>
  </si>
  <si>
    <t>08.4.03.04-0001</t>
  </si>
  <si>
    <t>Сталь арматурная, горячекатаная, класс А-I, А-II, А-III</t>
  </si>
  <si>
    <t>11.1.02.04-0031</t>
  </si>
  <si>
    <t>Лесоматериалы круглые, хвойных пород, для строительства, диаметр 14-24 см, длина 3-6,5 м</t>
  </si>
  <si>
    <t>11.1.03.01-0079</t>
  </si>
  <si>
    <t>Бруски обрезные, хвойных пород, длина 4-6,5 м, ширина 75-150 мм, толщина 40-75 мм, сорт III</t>
  </si>
  <si>
    <t>11.1.03.06-0075</t>
  </si>
  <si>
    <t>Доска обрезная, хвойных пород, длина 2-3,75 м, ширина 75-150 мм, толщина 32-40 мм, сорт III</t>
  </si>
  <si>
    <t>11.1.03.06-0095</t>
  </si>
  <si>
    <t>Доска обрезная, хвойных пород, ширина 75-150 мм, толщина 44 мм и более, длина 4-6,5 м, сорт III</t>
  </si>
  <si>
    <t>11.2.13.04-0012</t>
  </si>
  <si>
    <t>Щиты из досок, толщина 40 мм</t>
  </si>
  <si>
    <t>12.1.02.06-0012</t>
  </si>
  <si>
    <t>Рубероид кровельный РКК-350</t>
  </si>
  <si>
    <t>12.2.03.11-0041</t>
  </si>
  <si>
    <t>Холсты стекловолокнистые термовлагоустойчивые</t>
  </si>
  <si>
    <t>14.4.03.03-0102</t>
  </si>
  <si>
    <t>Лак битумный БТ-577</t>
  </si>
  <si>
    <t>14.5.09.11-0102</t>
  </si>
  <si>
    <t>Уайт-спирит</t>
  </si>
  <si>
    <t>18.1.10.04-0011</t>
  </si>
  <si>
    <t>Гидрант пожарный подземный, номинальное давление 1,0 МПа (10 кгс/см2), номинальный диаметр 125 мм, высота 2500 мм</t>
  </si>
  <si>
    <t>шт</t>
  </si>
  <si>
    <t>23.8.03.12-0011</t>
  </si>
  <si>
    <t>Фасонные части стальные сварные, номинальный диаметр до 800 мм</t>
  </si>
  <si>
    <t>23.8.05.15-0002</t>
  </si>
  <si>
    <t>Части чугунные фасонные соединительные к чугунным напорным трубам, наружный диаметр 125-200 мм</t>
  </si>
  <si>
    <t>ТЦ18.1.02.02_78_7842409044_18.02.2022_02</t>
  </si>
  <si>
    <t xml:space="preserve">   - Задвижка с обрезиненным клином, невыдвижным шпинделем, короткая, тип 2111, Ду 100мм, 9166,67/4,22=2172,20 (Конъюнктурный анализ, п.1)</t>
  </si>
  <si>
    <t xml:space="preserve">   - Задвижка с обрезиненным клином, невыдвижным шпинделем, короткая, тип 2111, Ду 200мм, 33372,50/4,22=7908,18 (Конъюнктурный анализ, п.2)</t>
  </si>
  <si>
    <t xml:space="preserve">   - Задвижка с обрезиненным клином, невыдвижным шпинделем, короткая, тип 2111, Ду 300мм, 84723,33/4,22=20076,62 (Конъюнктурный анализ, п.3)</t>
  </si>
  <si>
    <t xml:space="preserve">   - Задвижка с обрезиненным клином, невыдвижным шпинделем, короткая, тип 2111, Ду 50мм, 8239,17/4,22=1952,41 (Конъюнктурный анализ, п.4)</t>
  </si>
  <si>
    <t>ФССЦ-01.2.01.02-0001</t>
  </si>
  <si>
    <t>Битум горячий</t>
  </si>
  <si>
    <t>ФССЦ-01.2.03.03-0007</t>
  </si>
  <si>
    <t>Мастика битумная</t>
  </si>
  <si>
    <t>ФССЦ-01.4.03.03-0001</t>
  </si>
  <si>
    <t>Полимер-ингибитор для стабилизации буровых скважин</t>
  </si>
  <si>
    <t>ФССЦ-02.1.01.01-0003</t>
  </si>
  <si>
    <t>Глина бентонитовая</t>
  </si>
  <si>
    <t>ФССЦ-02.3.01.02-1005</t>
  </si>
  <si>
    <t>Песок природный II класс, очень мелкий, круглые сита</t>
  </si>
  <si>
    <t>ФССЦ-04.1.02.05-0003</t>
  </si>
  <si>
    <t xml:space="preserve">   - Смеси бетонные тяжелого бетона (БСТ), класс В7,5 (М100)</t>
  </si>
  <si>
    <t xml:space="preserve">   - Смеси бетонные тяжелого бетона (БСТ), класс В7,5 (М100) _ упоры</t>
  </si>
  <si>
    <t xml:space="preserve">   - Смеси бетонные тяжелого бетона (БСТ), класс В7,5 (М100) _упоры</t>
  </si>
  <si>
    <t>ФССЦ-04.1.02.05-0004</t>
  </si>
  <si>
    <t xml:space="preserve">   - Смеси бетонные тяжелого бетона (БСТ), класс В10 (М150)</t>
  </si>
  <si>
    <t xml:space="preserve">   - Смеси бетонные тяжелого бетона (БСТ), класс В10 (М150) _ горловина</t>
  </si>
  <si>
    <t xml:space="preserve">   - Смеси бетонные тяжелого бетона (БСТ), класс В10 (М150) _рабочая часть</t>
  </si>
  <si>
    <t>ФССЦ-05.1.01.09-0042</t>
  </si>
  <si>
    <t xml:space="preserve">   - Кольцо опорное КО-6 /бетон В15 (М200), объем 0,02 м3, расход арматуры 1,10 кг</t>
  </si>
  <si>
    <t xml:space="preserve">   - Кольцо опорное КО-6 /бетон В15 (М200), объем 0,02 м3, расход арматуры 1,10 кг (КЦО-1)</t>
  </si>
  <si>
    <t>ФССЦ-05.1.01.09-0051</t>
  </si>
  <si>
    <t xml:space="preserve">   - Кольцо стеновое смотровых колодцев КС7.3, бетон В15 (М200), объем 0,05 м3, расход арматуры 1,64 кг</t>
  </si>
  <si>
    <t xml:space="preserve">   - Кольцо стеновое смотровых колодцев КС7.3, бетон В15 (М200), объем 0,05 м3, расход арматуры 1,64 кг (КЦ7-3)</t>
  </si>
  <si>
    <t>ФССЦ-05.1.01.09-0052</t>
  </si>
  <si>
    <t>Кольцо стеновое смотровых колодцев КС7.9, бетон В15 (М200), объем 0,15 м3, расход арматуры 4,80 кг (КЦ7-9)</t>
  </si>
  <si>
    <t>ФССЦ-05.1.01.09-0063</t>
  </si>
  <si>
    <t>Кольцо стеновое смотровых колодцев КС15.6, бетон В15 (М200), объем 0,265 м3, расход арматуры 4,94 кг</t>
  </si>
  <si>
    <t>ФССЦ-05.1.01.09-0065</t>
  </si>
  <si>
    <t>Кольцо стеновое смотровых колодцев КС15.9, бетон В15 (М200), объем 0,40 м3, расход арматуры 7,02 кг</t>
  </si>
  <si>
    <t>ФССЦ-05.1.01.09-0066</t>
  </si>
  <si>
    <t>Кольцо стеновое смотровых колодцев КС15.9А, бетон В15 (М200), объем 0,35 м3, расход арматуры 28,96 кг</t>
  </si>
  <si>
    <t>ФССЦ-05.1.01.11-0045</t>
  </si>
  <si>
    <t>Плита днища ПН15, бетон В15 (М200), объем 0,38 м3, расход арматуры 33,13 кг</t>
  </si>
  <si>
    <t>ФССЦ-05.1.01.13-0042</t>
  </si>
  <si>
    <t>ФССЦ-05.1.01.13-0043</t>
  </si>
  <si>
    <t xml:space="preserve">   - Плита железобетонная покрытий, перекрытий и днищ</t>
  </si>
  <si>
    <t xml:space="preserve">   - Плита железобетонная покрытий, перекрытий и днищ (П24: П-24-5-Б, 0,58м3/штх8шт=4,64м3)</t>
  </si>
  <si>
    <t xml:space="preserve">   - Плита железобетонная покрытий, перекрытий и днищ (П30: П-24-Д-5А, 0,17м3/штх2шт=0,34м3)</t>
  </si>
  <si>
    <t xml:space="preserve">   - Плита железобетонная покрытий, перекрытий и днищ (П32: П-24-Д-5, 0,37м3/штх2шт=0,74м3)</t>
  </si>
  <si>
    <t xml:space="preserve">   - Плита железобетонная покрытий, перекрытий и днищ (П4: Д-25-25, 1,08м3/штх2шт=2,16м3)</t>
  </si>
  <si>
    <t xml:space="preserve">   - Плита железобетонная покрытий, перекрытий и днищ (П6: Д-35-25, 1,8м3/штх4шт=7,2м3)</t>
  </si>
  <si>
    <t>ФССЦ-05.1.06.09-0002</t>
  </si>
  <si>
    <t>Плиты перекрытия 1ПП15-1, бетон B15, объем 0,27 м3, расход арматуры 30 кг</t>
  </si>
  <si>
    <t>ФССЦ-07.2.05.01-0032</t>
  </si>
  <si>
    <t xml:space="preserve">   - Ограждения лестничных проемов, лестничные марши, пожарные лестницы (46,06+20,30+20,30+13,84=100,5кг)</t>
  </si>
  <si>
    <t xml:space="preserve">   - Ограждения лестничных проемов, лестничные марши, пожарные лестницы (46,06+49,36+46,06+46,06=187,54кг)</t>
  </si>
  <si>
    <t xml:space="preserve">   - Ограждения лестничных проемов, лестничные марши, пожарные лестницы (С1-09: 35,7кг/штх4шт=142,8кг)</t>
  </si>
  <si>
    <t>ФССЦ-08.1.02.06-0041</t>
  </si>
  <si>
    <t>Люк чугунный легкий</t>
  </si>
  <si>
    <t>ФССЦ-18.1.10.04-0005</t>
  </si>
  <si>
    <t>Гидрант пожарный подземный, номинальное давление 1,0 МПа (10 кгс/см2), номинальный диаметр 125 мм, высота 1750 мм</t>
  </si>
  <si>
    <t>ФССЦ-18.1.10.04-0011</t>
  </si>
  <si>
    <t>ФССЦ-23.3.03.02-0075</t>
  </si>
  <si>
    <t>Трубы стальные бесшовные горячедеформированные со снятой фаской из стали марок 15, 20, 35, наружный диаметр 108 мм, толщина стенки 4 мм (2,05кг/шт х 6шт = 12,3кг)</t>
  </si>
  <si>
    <t>м</t>
  </si>
  <si>
    <t>ФССЦ-23.3.03.02-0157</t>
  </si>
  <si>
    <t xml:space="preserve">   - Трубы стальные бесшовные горячедеформированные со снятой фаской из стали марок 15, 20, 35, наружный диаметр 219 мм, толщина стенки 6 мм (18,91кг/шт)</t>
  </si>
  <si>
    <t xml:space="preserve">   - Трубы стальные бесшовные горячедеформированные со снятой фаской из стали марок 15, 20, 35, наружный диаметр 219 мм, толщина стенки 6 мм (6,3кг/шт х 6шт = 37,8кг)</t>
  </si>
  <si>
    <t xml:space="preserve">   - Трубы стальные бесшовные горячедеформированные со снятой фаской из стали марок 15, 20, 35, наружный диаметр 219 мм, толщина стенки 6 мм (9,45кг/шт х 4шт = 37,8кг)</t>
  </si>
  <si>
    <t>ФССЦ-23.3.03.02-0173</t>
  </si>
  <si>
    <t>Трубы стальные бесшовные горячедеформированные со снятой фаской из стали марок 15, 20, 35, наружный диаметр 325 мм, толщина стенки 8 мм (12,51 кг/шт х 2 = 25,02 кг)</t>
  </si>
  <si>
    <t>ФССЦ-23.5.01.08-0016</t>
  </si>
  <si>
    <t>Трубы стальные электросварные прямошовные и спиральношовные, класс прочности К38, наружный диаметр 426 мм, толщина стенки 8 мм</t>
  </si>
  <si>
    <t>ФССЦ-23.5.01.08-0027</t>
  </si>
  <si>
    <t>Трубы стальные электросварные прямошовные и спиральношовные, класс прочности К38, наружный диаметр 530 мм, толщина стенки 10 мм</t>
  </si>
  <si>
    <t>ФССЦ-23.5.02.02-0004</t>
  </si>
  <si>
    <t>Трубы стальные электросварные прямошовные из стали марок БСт2кп-БСт4кп и БСт2пс-БСт4пс, наружный диаметр 57 мм, толщина стенки 3,0 мм</t>
  </si>
  <si>
    <t>ФССЦ-23.5.02.02-0072</t>
  </si>
  <si>
    <t>Трубы стальные электросварные прямошовные со снятой фаской из стали марок Ст2кп-Ст4кп и Ст2пс-Ст4пс, наружный диаметр 159 мм, толщина стенки 4 мм</t>
  </si>
  <si>
    <t>ФССЦ-23.5.02.02-0100</t>
  </si>
  <si>
    <t>Трубы стальные электросварные прямошовные со снятой фаской из стали марок БСт2кп-БСт4кп и БСт2пс-БСт4пс, наружный диаметр 325 мм, толщина стенки 6 мм</t>
  </si>
  <si>
    <t>ФССЦ-23.8.03.11-0128</t>
  </si>
  <si>
    <t>Фланцы стальные плоские приварные с соединительным выступом, марка стали ВСт3сп2, ВСт3сп3, номинальное давление 1 МПа, номинальный диаметр 50 мм</t>
  </si>
  <si>
    <t>ФССЦ-23.8.03.11-0131</t>
  </si>
  <si>
    <t>Фланцы стальные плоские приварные с соединительным выступом, марка стали ВСт3сп2, ВСт3сп3, номинальное давление 1 МПа, номинальный диаметр 100 мм</t>
  </si>
  <si>
    <t>ФССЦ-23.8.03.11-0133</t>
  </si>
  <si>
    <t>Фланцы стальные плоские приварные с соединительным выступом, марка стали ВСт3сп2, ВСт3сп3, номинальное давление 1 МПа, номинальный диаметр 150 мм</t>
  </si>
  <si>
    <t>ФССЦ-23.8.03.11-0134</t>
  </si>
  <si>
    <t>Фланцы стальные плоские приварные с соединительным выступом, марка стали ВСт3сп2, ВСт3сп3, номинальное давление 1 МПа, номинальный диаметр 200 мм</t>
  </si>
  <si>
    <t>ФССЦ-23.8.03.11-0136</t>
  </si>
  <si>
    <t>Фланцы стальные плоские приварные с соединительным выступом, марка стали ВСт3сп2, ВСт3сп3, номинальное давление 1 МПа, номинальный диаметр 300 мм</t>
  </si>
  <si>
    <t>ФССЦ-23.8.03.12-0011</t>
  </si>
  <si>
    <t xml:space="preserve">   - Фасонные части стальные сварные, номинальный диаметр до 800 мм</t>
  </si>
  <si>
    <t xml:space="preserve">   - Фасонные части стальные сварные, номинальный диаметр до 800 мм (крестовины 200/100; 200/200: 71,3кг/штх2шт=142,6кг; 75,6кг/шт)</t>
  </si>
  <si>
    <t>ФССЦ-23.8.04.06-0064</t>
  </si>
  <si>
    <t>Отвод крутоизогнутый, радиус кривизны 1,5 мм, номинальное давление до 16 МПа, номинальный диаметр 50 мм, наружный диаметр 57 мм, толщина стенки 4 мм (0,6кг/шт х 5шт = 3кг)</t>
  </si>
  <si>
    <t>ФССЦ-23.8.04.06-0094</t>
  </si>
  <si>
    <t>Отвод крутоизогнутый, радиус кривизны 1,5 мм, номинальное давление до 16 МПа, номинальный диаметр 200 мм, наружный диаметр 219 мм, толщина стенки 6 мм (16кг/шт)</t>
  </si>
  <si>
    <t>ФССЦ-23.8.04.08-0106</t>
  </si>
  <si>
    <t>Переходы концентрические, номинальное давление 16 МПа, наружный диаметр и толщина стенки 219х6-159х4,5 мм  (72 кг/шт)</t>
  </si>
  <si>
    <t>ФССЦ-23.8.04.12-0156</t>
  </si>
  <si>
    <t>Тройники переходные сварные без укрепляющих накладок из труб бесшовных горячедеформированных, номинальное давление до 16 МПа (160 кгс/см2), номинальный диаметр 100х80 мм (100х50 мм)  (4,5 кг/штх 4шт= 18 кг)</t>
  </si>
  <si>
    <t>ФССЦ-23.8.04.12-0162</t>
  </si>
  <si>
    <t xml:space="preserve">   - Тройники переходные сварные без укрепляющих накладок из труб бесшовных горячедеформированных, номинальное давление до 16 МПа (160 кгс/см2), номинальный диаметр 200х100 мм (200х50 мм)  (22 кг/штх6шт= 132 кг)</t>
  </si>
  <si>
    <t xml:space="preserve">   - Тройники переходные сварные без укрепляющих накладок из труб бесшовных горячедеформированных, номинальное давление до 16 МПа (160 кгс/см2), номинальный диаметр 200х100 мм, наружный диаметр и толщина стенки 219х22-114х12 мм (20кг/штх2шт=40кг)</t>
  </si>
  <si>
    <t>ФССЦ-23.8.04.12-0165</t>
  </si>
  <si>
    <t>Тройники переходные сварные без укрепляющих накладок из труб бесшовных горячедеформированных, номинальное давление до 16 МПа (160 кгс/см2), номинальный диаметр 200х200 мм, наружный диаметр и толщина стенки 219х25-219х25 мм (29 кг/шт х 2 = 58 кг)</t>
  </si>
  <si>
    <t>ФССЦ-23.8.04.12-0169</t>
  </si>
  <si>
    <t>Тройники переходные сварные без укрепляющих накладок из труб бесшовных горячедеформированных, номинальное давление до 16 МПа (160 кгс/см2), номинальный диаметр 300х200 мм (34,2кг/шт)</t>
  </si>
  <si>
    <t>ФССЦ-23.8.05.12-0094</t>
  </si>
  <si>
    <t>Тройник фланцевый с пожарной подставкой из высокопрочного чугуна с внутренним цементно- песчаным покрытием и наружным лаковым покрытием, диаметр 200х100 мм (93,2кг/штх3шт=279,6кг)</t>
  </si>
  <si>
    <t>ФССЦ-23.8.05.15-0002</t>
  </si>
  <si>
    <t>ФССЦ-24.3.03.13-0043</t>
  </si>
  <si>
    <t>Трубы напорные полиэтиленовые ПЭ100, стандартное размерное отношение SDR17, номинальный наружный диаметр 63 мм, толщина стенки 3,8 мм</t>
  </si>
  <si>
    <t>ФССЦ-24.3.03.13-0052</t>
  </si>
  <si>
    <t>Трубы напорные полиэтиленовые ПЭ100, стандартное размерное отношение SDR17, номинальный наружный диаметр 225 мм, толщина стенки 13,4 мм</t>
  </si>
  <si>
    <t>ФССЦ-24.3.05.01-0041</t>
  </si>
  <si>
    <t>Втулка полиэтиленовая под фланец удлиненная, класс кольцевой жесткости SN10, номинальный наружный диаметр 63 мм (50мм)</t>
  </si>
  <si>
    <t>ФССЦ-24.3.05.01-0042</t>
  </si>
  <si>
    <t>Втулка полиэтиленовая под фланец удлиненная, класс кольцевой жесткости SN10, номинальный наружный диаметр 110 мм</t>
  </si>
  <si>
    <t>ФССЦ-24.3.05.01-0044</t>
  </si>
  <si>
    <t>Втулка полиэтиленовая под фланец удлиненная, класс кольцевой жесткости SN10, номинальный наружный диаметр 225 мм (200мм)</t>
  </si>
  <si>
    <t>ФССЦ-24.3.05.08-0639</t>
  </si>
  <si>
    <t xml:space="preserve">   - Отвод полиэтиленовый сварной 90-, ПЭ100, к напорным трубам 1,0 МПа (10 кгс/см2), диаметр 110 мм (135 град)</t>
  </si>
  <si>
    <t xml:space="preserve">   - Отвод полиэтиленовый сварной 90-, ПЭ100, к напорным трубам 1,0 МПа (10 кгс/см2), диаметр 110 мм (148 град)</t>
  </si>
  <si>
    <t xml:space="preserve">   - Отвод полиэтиленовый сварной 90-, ПЭ100, к напорным трубам 1,0 МПа (10 кгс/см2), диаметр 110 мм (158 град)</t>
  </si>
  <si>
    <t>ФССЦ-24.3.05.08-0645</t>
  </si>
  <si>
    <t xml:space="preserve">   - Отвод полиэтиленовый сварной 90-, ПЭ100, к напорным трубам 1,0 МПа (10 кгс/см2), диаметр 225 мм</t>
  </si>
  <si>
    <t xml:space="preserve">   - Отвод полиэтиленовый сварной 90-, ПЭ100, к напорным трубам 1,0 МПа (10 кгс/см2), диаметр 225 мм (122 град)</t>
  </si>
  <si>
    <t xml:space="preserve">   - Отвод полиэтиленовый сварной 90-, ПЭ100, к напорным трубам 1,0 МПа (10 кгс/см2), диаметр 225 мм (156 град)</t>
  </si>
  <si>
    <t xml:space="preserve">   - Отвод полиэтиленовый сварной 90-, ПЭ100, к напорным трубам 1,0 МПа (10 кгс/см2), диаметр 225 мм (158 град)</t>
  </si>
  <si>
    <t/>
  </si>
  <si>
    <t>Итого "Материалы"</t>
  </si>
  <si>
    <t>k=4,52</t>
  </si>
  <si>
    <t>Примечание:</t>
  </si>
  <si>
    <t xml:space="preserve">Сметная стоимость указана в текущих ценах без учета  транспортных и заготовительно-складских затрат </t>
  </si>
  <si>
    <t>Составил:______________Ю.Ю. Шкатова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</si>
</sst>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b/>
      <i/>
      <sz val="10"/>
      <name val="Arial"/>
      <family val="2"/>
      <charset val="204"/>
    </font>
    <font>
      <b/>
      <i/>
      <sz val="10"/>
      <name val="Arial Cyr"/>
      <charset val="204"/>
    </font>
    <font>
      <sz val="9"/>
      <name val="Verdana"/>
      <family val="2"/>
      <charset val="204"/>
    </font>
    <font>
      <sz val="11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9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4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4" fillId="0" borderId="1">
      <alignment vertical="top" wrapText="1"/>
    </xf>
    <xf numFmtId="0" fontId="3" fillId="0" borderId="0"/>
    <xf numFmtId="0" fontId="14" fillId="0" borderId="0"/>
    <xf numFmtId="0" fontId="1" fillId="0" borderId="0"/>
  </cellStyleXfs>
  <cellXfs count="57">
    <xf numFmtId="0" fontId="0" fillId="0" borderId="0" xfId="0"/>
    <xf numFmtId="49" fontId="5" fillId="0" borderId="0" xfId="0" applyNumberFormat="1" applyFont="1"/>
    <xf numFmtId="0" fontId="5" fillId="0" borderId="0" xfId="0" applyFont="1"/>
    <xf numFmtId="49" fontId="6" fillId="0" borderId="0" xfId="0" applyNumberFormat="1" applyFont="1"/>
    <xf numFmtId="0" fontId="6" fillId="0" borderId="0" xfId="0" applyFont="1"/>
    <xf numFmtId="49" fontId="6" fillId="0" borderId="0" xfId="0" applyNumberFormat="1" applyFont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49" fontId="6" fillId="0" borderId="0" xfId="0" applyNumberFormat="1" applyFont="1" applyAlignment="1">
      <alignment horizontal="center" vertical="top" wrapText="1"/>
    </xf>
    <xf numFmtId="0" fontId="6" fillId="0" borderId="0" xfId="0" applyFont="1" applyAlignment="1">
      <alignment horizontal="right" vertical="top" wrapText="1"/>
    </xf>
    <xf numFmtId="0" fontId="8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20" applyFont="1" applyBorder="1" applyAlignment="1">
      <alignment horizontal="center"/>
    </xf>
    <xf numFmtId="49" fontId="6" fillId="0" borderId="2" xfId="20" applyNumberFormat="1" applyFont="1" applyBorder="1" applyAlignment="1">
      <alignment horizontal="center"/>
    </xf>
    <xf numFmtId="49" fontId="9" fillId="0" borderId="1" xfId="0" applyNumberFormat="1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49" fontId="11" fillId="0" borderId="1" xfId="0" applyNumberFormat="1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right" vertical="top" wrapText="1"/>
    </xf>
    <xf numFmtId="0" fontId="7" fillId="0" borderId="0" xfId="23" applyFont="1" applyAlignment="1">
      <alignment horizontal="center" vertical="center"/>
    </xf>
    <xf numFmtId="4" fontId="6" fillId="0" borderId="1" xfId="0" applyNumberFormat="1" applyFont="1" applyBorder="1" applyAlignment="1">
      <alignment horizontal="right" vertical="top" wrapText="1"/>
    </xf>
    <xf numFmtId="4" fontId="9" fillId="0" borderId="1" xfId="0" applyNumberFormat="1" applyFont="1" applyBorder="1" applyAlignment="1">
      <alignment horizontal="right" vertical="top" wrapText="1"/>
    </xf>
    <xf numFmtId="0" fontId="13" fillId="0" borderId="0" xfId="0" applyFont="1" applyAlignment="1">
      <alignment horizontal="right" wrapText="1"/>
    </xf>
    <xf numFmtId="0" fontId="6" fillId="0" borderId="0" xfId="0" applyFont="1" applyAlignment="1"/>
    <xf numFmtId="0" fontId="0" fillId="0" borderId="0" xfId="0" applyAlignment="1"/>
    <xf numFmtId="0" fontId="13" fillId="0" borderId="0" xfId="0" applyFont="1" applyAlignment="1">
      <alignment horizontal="center" wrapText="1"/>
    </xf>
    <xf numFmtId="49" fontId="13" fillId="0" borderId="0" xfId="0" applyNumberFormat="1" applyFont="1" applyAlignment="1">
      <alignment horizontal="left" wrapText="1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horizontal="left" vertical="top" wrapText="1"/>
    </xf>
    <xf numFmtId="49" fontId="13" fillId="0" borderId="0" xfId="0" applyNumberFormat="1" applyFont="1" applyAlignment="1">
      <alignment horizontal="left" vertical="top" wrapText="1"/>
    </xf>
    <xf numFmtId="0" fontId="0" fillId="0" borderId="0" xfId="0"/>
    <xf numFmtId="0" fontId="13" fillId="0" borderId="0" xfId="0" applyFont="1"/>
    <xf numFmtId="49" fontId="13" fillId="0" borderId="0" xfId="0" applyNumberFormat="1" applyFont="1" applyAlignment="1">
      <alignment horizontal="left" vertical="top" wrapText="1"/>
    </xf>
    <xf numFmtId="49" fontId="13" fillId="0" borderId="0" xfId="0" applyNumberFormat="1" applyFont="1"/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right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center" vertical="top" wrapText="1"/>
    </xf>
    <xf numFmtId="0" fontId="13" fillId="0" borderId="0" xfId="0" applyFont="1" applyAlignment="1">
      <alignment horizontal="right" vertical="top" wrapText="1"/>
    </xf>
    <xf numFmtId="0" fontId="13" fillId="0" borderId="0" xfId="24" applyFont="1">
      <alignment horizontal="left" vertical="top"/>
    </xf>
  </cellXfs>
  <cellStyles count="29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Обычный 2" xfId="27"/>
    <cellStyle name="Обычный 3" xfId="28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L139"/>
  <sheetViews>
    <sheetView showGridLines="0" tabSelected="1" topLeftCell="B1" zoomScaleNormal="100" workbookViewId="0">
      <selection activeCell="J128" sqref="J128"/>
    </sheetView>
  </sheetViews>
  <sheetFormatPr defaultRowHeight="12.75" x14ac:dyDescent="0.2"/>
  <cols>
    <col min="1" max="1" width="0" style="4" hidden="1" customWidth="1"/>
    <col min="2" max="2" width="8.7109375" style="3" customWidth="1"/>
    <col min="3" max="3" width="33.140625" style="4" customWidth="1"/>
    <col min="4" max="4" width="10.7109375" style="4" customWidth="1"/>
    <col min="5" max="5" width="10.7109375" style="3" customWidth="1"/>
    <col min="6" max="7" width="10.7109375" style="4" customWidth="1"/>
    <col min="8" max="9" width="12" style="4" customWidth="1"/>
    <col min="10" max="16384" width="9.140625" style="4"/>
  </cols>
  <sheetData>
    <row r="1" spans="2:9" ht="15" x14ac:dyDescent="0.2">
      <c r="B1" s="1"/>
      <c r="C1" s="2"/>
      <c r="D1" s="2"/>
      <c r="G1" s="2"/>
      <c r="H1" s="2"/>
      <c r="I1" s="2"/>
    </row>
    <row r="2" spans="2:9" ht="15" customHeight="1" x14ac:dyDescent="0.2">
      <c r="B2" s="36" t="s">
        <v>9</v>
      </c>
      <c r="C2" s="36"/>
      <c r="D2" s="36"/>
      <c r="E2" s="36"/>
      <c r="F2" s="36"/>
      <c r="G2" s="36"/>
      <c r="H2" s="36"/>
      <c r="I2" s="36"/>
    </row>
    <row r="3" spans="2:9" ht="15" customHeight="1" x14ac:dyDescent="0.2">
      <c r="B3" s="36"/>
      <c r="C3" s="36"/>
      <c r="D3" s="36"/>
      <c r="E3" s="36"/>
      <c r="F3" s="36"/>
      <c r="G3" s="36"/>
      <c r="H3" s="36"/>
      <c r="I3" s="36"/>
    </row>
    <row r="4" spans="2:9" x14ac:dyDescent="0.2">
      <c r="B4" s="5"/>
      <c r="C4" s="6"/>
      <c r="D4" s="7"/>
      <c r="E4" s="8"/>
      <c r="F4" s="9"/>
      <c r="G4" s="9"/>
      <c r="H4" s="9"/>
      <c r="I4" s="9"/>
    </row>
    <row r="5" spans="2:9" ht="12.75" customHeight="1" x14ac:dyDescent="0.2">
      <c r="B5" s="12" t="s">
        <v>8</v>
      </c>
      <c r="C5" s="15" t="s">
        <v>0</v>
      </c>
      <c r="D5" s="15" t="s">
        <v>1</v>
      </c>
      <c r="E5" s="18" t="s">
        <v>7</v>
      </c>
      <c r="F5" s="21" t="s">
        <v>4</v>
      </c>
      <c r="G5" s="21"/>
      <c r="H5" s="21" t="s">
        <v>6</v>
      </c>
      <c r="I5" s="21"/>
    </row>
    <row r="6" spans="2:9" ht="12.75" customHeight="1" x14ac:dyDescent="0.2">
      <c r="B6" s="13"/>
      <c r="C6" s="16"/>
      <c r="D6" s="16"/>
      <c r="E6" s="19"/>
      <c r="F6" s="11" t="s">
        <v>2</v>
      </c>
      <c r="G6" s="11" t="s">
        <v>3</v>
      </c>
      <c r="H6" s="11" t="s">
        <v>2</v>
      </c>
      <c r="I6" s="11" t="s">
        <v>3</v>
      </c>
    </row>
    <row r="7" spans="2:9" x14ac:dyDescent="0.2">
      <c r="B7" s="14"/>
      <c r="C7" s="17"/>
      <c r="D7" s="17"/>
      <c r="E7" s="20"/>
      <c r="F7" s="10" t="s">
        <v>5</v>
      </c>
      <c r="G7" s="10" t="s">
        <v>234</v>
      </c>
      <c r="H7" s="10" t="s">
        <v>5</v>
      </c>
      <c r="I7" s="10" t="s">
        <v>234</v>
      </c>
    </row>
    <row r="8" spans="2:9" x14ac:dyDescent="0.2">
      <c r="B8" s="22">
        <v>1</v>
      </c>
      <c r="C8" s="22">
        <v>2</v>
      </c>
      <c r="D8" s="22">
        <v>3</v>
      </c>
      <c r="E8" s="23">
        <v>4</v>
      </c>
      <c r="F8" s="22">
        <v>5</v>
      </c>
      <c r="G8" s="23">
        <v>6</v>
      </c>
      <c r="H8" s="22">
        <v>7</v>
      </c>
      <c r="I8" s="23">
        <v>8</v>
      </c>
    </row>
    <row r="9" spans="2:9" ht="17.850000000000001" customHeight="1" x14ac:dyDescent="0.2">
      <c r="B9" s="24" t="s">
        <v>10</v>
      </c>
      <c r="C9" s="25"/>
      <c r="D9" s="25"/>
      <c r="E9" s="25"/>
      <c r="F9" s="25"/>
      <c r="G9" s="25"/>
      <c r="H9" s="25"/>
      <c r="I9" s="25"/>
    </row>
    <row r="10" spans="2:9" ht="17.850000000000001" customHeight="1" x14ac:dyDescent="0.2">
      <c r="B10" s="26" t="s">
        <v>11</v>
      </c>
      <c r="C10" s="27"/>
      <c r="D10" s="27"/>
      <c r="E10" s="27"/>
      <c r="F10" s="27"/>
      <c r="G10" s="27"/>
      <c r="H10" s="27"/>
      <c r="I10" s="27"/>
    </row>
    <row r="11" spans="2:9" ht="25.5" x14ac:dyDescent="0.2">
      <c r="B11" s="28" t="s">
        <v>12</v>
      </c>
      <c r="C11" s="29" t="s">
        <v>13</v>
      </c>
      <c r="D11" s="30" t="s">
        <v>14</v>
      </c>
      <c r="E11" s="28">
        <v>0.22739999999999999</v>
      </c>
      <c r="F11" s="31">
        <v>1383.1</v>
      </c>
      <c r="G11" s="37">
        <f>F11*4.52</f>
        <v>6251.6119999999992</v>
      </c>
      <c r="H11" s="31">
        <v>314.52</v>
      </c>
      <c r="I11" s="37">
        <f>H11*4.52</f>
        <v>1421.6303999999998</v>
      </c>
    </row>
    <row r="12" spans="2:9" ht="38.25" x14ac:dyDescent="0.2">
      <c r="B12" s="28" t="s">
        <v>15</v>
      </c>
      <c r="C12" s="29" t="s">
        <v>16</v>
      </c>
      <c r="D12" s="30" t="s">
        <v>14</v>
      </c>
      <c r="E12" s="28">
        <v>2.3625E-2</v>
      </c>
      <c r="F12" s="31">
        <v>31060</v>
      </c>
      <c r="G12" s="37">
        <f t="shared" ref="G12:G53" si="0">F12*4.52</f>
        <v>140391.19999999998</v>
      </c>
      <c r="H12" s="31">
        <v>733.79</v>
      </c>
      <c r="I12" s="37">
        <f t="shared" ref="I12:I53" si="1">H12*4.52</f>
        <v>3316.7307999999994</v>
      </c>
    </row>
    <row r="13" spans="2:9" ht="25.5" x14ac:dyDescent="0.2">
      <c r="B13" s="28" t="s">
        <v>17</v>
      </c>
      <c r="C13" s="29" t="s">
        <v>18</v>
      </c>
      <c r="D13" s="30" t="s">
        <v>14</v>
      </c>
      <c r="E13" s="28">
        <v>9.2460000000000001E-2</v>
      </c>
      <c r="F13" s="31">
        <v>2606.9</v>
      </c>
      <c r="G13" s="37">
        <f t="shared" si="0"/>
        <v>11783.188</v>
      </c>
      <c r="H13" s="31">
        <v>241.03</v>
      </c>
      <c r="I13" s="37">
        <f t="shared" si="1"/>
        <v>1089.4556</v>
      </c>
    </row>
    <row r="14" spans="2:9" ht="25.5" x14ac:dyDescent="0.2">
      <c r="B14" s="28" t="s">
        <v>19</v>
      </c>
      <c r="C14" s="29" t="s">
        <v>20</v>
      </c>
      <c r="D14" s="30" t="s">
        <v>21</v>
      </c>
      <c r="E14" s="28">
        <v>4.375</v>
      </c>
      <c r="F14" s="31">
        <v>12.8</v>
      </c>
      <c r="G14" s="37">
        <f t="shared" si="0"/>
        <v>57.855999999999995</v>
      </c>
      <c r="H14" s="31">
        <v>56</v>
      </c>
      <c r="I14" s="37">
        <f t="shared" si="1"/>
        <v>253.11999999999998</v>
      </c>
    </row>
    <row r="15" spans="2:9" ht="25.5" x14ac:dyDescent="0.2">
      <c r="B15" s="28" t="s">
        <v>22</v>
      </c>
      <c r="C15" s="29" t="s">
        <v>23</v>
      </c>
      <c r="D15" s="30" t="s">
        <v>14</v>
      </c>
      <c r="E15" s="28">
        <v>0.20300000000000001</v>
      </c>
      <c r="F15" s="31">
        <v>1865</v>
      </c>
      <c r="G15" s="37">
        <f t="shared" si="0"/>
        <v>8429.7999999999993</v>
      </c>
      <c r="H15" s="31">
        <v>378.6</v>
      </c>
      <c r="I15" s="37">
        <f t="shared" si="1"/>
        <v>1711.2719999999999</v>
      </c>
    </row>
    <row r="16" spans="2:9" ht="25.5" x14ac:dyDescent="0.2">
      <c r="B16" s="28" t="s">
        <v>24</v>
      </c>
      <c r="C16" s="29" t="s">
        <v>25</v>
      </c>
      <c r="D16" s="30" t="s">
        <v>26</v>
      </c>
      <c r="E16" s="28">
        <v>0.30275000000000002</v>
      </c>
      <c r="F16" s="31">
        <v>1252</v>
      </c>
      <c r="G16" s="37">
        <f t="shared" si="0"/>
        <v>5659.0399999999991</v>
      </c>
      <c r="H16" s="31">
        <v>379.04</v>
      </c>
      <c r="I16" s="37">
        <f t="shared" si="1"/>
        <v>1713.2608</v>
      </c>
    </row>
    <row r="17" spans="2:9" ht="25.5" x14ac:dyDescent="0.2">
      <c r="B17" s="28" t="s">
        <v>27</v>
      </c>
      <c r="C17" s="29" t="s">
        <v>28</v>
      </c>
      <c r="D17" s="30" t="s">
        <v>29</v>
      </c>
      <c r="E17" s="28">
        <v>353.52793709999997</v>
      </c>
      <c r="F17" s="31">
        <v>2.44</v>
      </c>
      <c r="G17" s="37">
        <f t="shared" si="0"/>
        <v>11.028799999999999</v>
      </c>
      <c r="H17" s="31">
        <v>862.61</v>
      </c>
      <c r="I17" s="37">
        <f t="shared" si="1"/>
        <v>3898.9971999999998</v>
      </c>
    </row>
    <row r="18" spans="2:9" ht="25.5" x14ac:dyDescent="0.2">
      <c r="B18" s="28" t="s">
        <v>30</v>
      </c>
      <c r="C18" s="29" t="s">
        <v>31</v>
      </c>
      <c r="D18" s="30" t="s">
        <v>32</v>
      </c>
      <c r="E18" s="28">
        <v>0.16200000000000001</v>
      </c>
      <c r="F18" s="31">
        <v>3.62</v>
      </c>
      <c r="G18" s="37">
        <f t="shared" si="0"/>
        <v>16.362399999999997</v>
      </c>
      <c r="H18" s="31">
        <v>0.59</v>
      </c>
      <c r="I18" s="37">
        <f t="shared" si="1"/>
        <v>2.6667999999999994</v>
      </c>
    </row>
    <row r="19" spans="2:9" ht="25.5" x14ac:dyDescent="0.2">
      <c r="B19" s="28" t="s">
        <v>33</v>
      </c>
      <c r="C19" s="29" t="s">
        <v>34</v>
      </c>
      <c r="D19" s="30" t="s">
        <v>14</v>
      </c>
      <c r="E19" s="28">
        <v>8.5269800000000007E-2</v>
      </c>
      <c r="F19" s="31">
        <v>30030</v>
      </c>
      <c r="G19" s="37">
        <f t="shared" si="0"/>
        <v>135735.59999999998</v>
      </c>
      <c r="H19" s="31">
        <v>2560.65</v>
      </c>
      <c r="I19" s="37">
        <f t="shared" si="1"/>
        <v>11574.137999999999</v>
      </c>
    </row>
    <row r="20" spans="2:9" ht="25.5" x14ac:dyDescent="0.2">
      <c r="B20" s="28" t="s">
        <v>35</v>
      </c>
      <c r="C20" s="29" t="s">
        <v>36</v>
      </c>
      <c r="D20" s="30" t="s">
        <v>14</v>
      </c>
      <c r="E20" s="28">
        <v>1.6537E-2</v>
      </c>
      <c r="F20" s="31">
        <v>10315.01</v>
      </c>
      <c r="G20" s="37">
        <f t="shared" si="0"/>
        <v>46623.845199999996</v>
      </c>
      <c r="H20" s="31">
        <v>170.58</v>
      </c>
      <c r="I20" s="37">
        <f t="shared" si="1"/>
        <v>771.02160000000003</v>
      </c>
    </row>
    <row r="21" spans="2:9" ht="25.5" x14ac:dyDescent="0.2">
      <c r="B21" s="28" t="s">
        <v>37</v>
      </c>
      <c r="C21" s="29" t="s">
        <v>38</v>
      </c>
      <c r="D21" s="30" t="s">
        <v>14</v>
      </c>
      <c r="E21" s="28">
        <v>6.4574099999999995E-2</v>
      </c>
      <c r="F21" s="31">
        <v>9424</v>
      </c>
      <c r="G21" s="37">
        <f t="shared" si="0"/>
        <v>42596.479999999996</v>
      </c>
      <c r="H21" s="31">
        <v>608.54999999999995</v>
      </c>
      <c r="I21" s="37">
        <f t="shared" si="1"/>
        <v>2750.6459999999997</v>
      </c>
    </row>
    <row r="22" spans="2:9" ht="38.25" x14ac:dyDescent="0.2">
      <c r="B22" s="28" t="s">
        <v>39</v>
      </c>
      <c r="C22" s="29" t="s">
        <v>40</v>
      </c>
      <c r="D22" s="30" t="s">
        <v>14</v>
      </c>
      <c r="E22" s="28">
        <v>2.9399999999999999E-2</v>
      </c>
      <c r="F22" s="31">
        <v>14830</v>
      </c>
      <c r="G22" s="37">
        <f t="shared" si="0"/>
        <v>67031.599999999991</v>
      </c>
      <c r="H22" s="31">
        <v>436</v>
      </c>
      <c r="I22" s="37">
        <f t="shared" si="1"/>
        <v>1970.7199999999998</v>
      </c>
    </row>
    <row r="23" spans="2:9" ht="38.25" x14ac:dyDescent="0.2">
      <c r="B23" s="28" t="s">
        <v>41</v>
      </c>
      <c r="C23" s="29" t="s">
        <v>42</v>
      </c>
      <c r="D23" s="30" t="s">
        <v>14</v>
      </c>
      <c r="E23" s="28">
        <v>4.41E-2</v>
      </c>
      <c r="F23" s="31">
        <v>13560</v>
      </c>
      <c r="G23" s="37">
        <f t="shared" si="0"/>
        <v>61291.199999999997</v>
      </c>
      <c r="H23" s="31">
        <v>598</v>
      </c>
      <c r="I23" s="37">
        <f t="shared" si="1"/>
        <v>2702.9599999999996</v>
      </c>
    </row>
    <row r="24" spans="2:9" ht="25.5" x14ac:dyDescent="0.2">
      <c r="B24" s="28" t="s">
        <v>43</v>
      </c>
      <c r="C24" s="29" t="s">
        <v>44</v>
      </c>
      <c r="D24" s="30" t="s">
        <v>14</v>
      </c>
      <c r="E24" s="28">
        <v>2.8808000000000002E-3</v>
      </c>
      <c r="F24" s="31">
        <v>11978</v>
      </c>
      <c r="G24" s="37">
        <f t="shared" si="0"/>
        <v>54140.56</v>
      </c>
      <c r="H24" s="31">
        <v>34.51</v>
      </c>
      <c r="I24" s="37">
        <f t="shared" si="1"/>
        <v>155.98519999999996</v>
      </c>
    </row>
    <row r="25" spans="2:9" ht="25.5" x14ac:dyDescent="0.2">
      <c r="B25" s="28" t="s">
        <v>45</v>
      </c>
      <c r="C25" s="29" t="s">
        <v>46</v>
      </c>
      <c r="D25" s="30" t="s">
        <v>21</v>
      </c>
      <c r="E25" s="28">
        <v>5.13</v>
      </c>
      <c r="F25" s="31">
        <v>23.09</v>
      </c>
      <c r="G25" s="37">
        <f t="shared" si="0"/>
        <v>104.36679999999998</v>
      </c>
      <c r="H25" s="31">
        <v>118.45</v>
      </c>
      <c r="I25" s="37">
        <f t="shared" si="1"/>
        <v>535.39400000000001</v>
      </c>
    </row>
    <row r="26" spans="2:9" ht="25.5" x14ac:dyDescent="0.2">
      <c r="B26" s="28" t="s">
        <v>47</v>
      </c>
      <c r="C26" s="29" t="s">
        <v>48</v>
      </c>
      <c r="D26" s="30" t="s">
        <v>21</v>
      </c>
      <c r="E26" s="28">
        <v>34.475000000000001</v>
      </c>
      <c r="F26" s="31">
        <v>7.8</v>
      </c>
      <c r="G26" s="37">
        <f t="shared" si="0"/>
        <v>35.255999999999993</v>
      </c>
      <c r="H26" s="31">
        <v>268.91000000000003</v>
      </c>
      <c r="I26" s="37">
        <f t="shared" si="1"/>
        <v>1215.4731999999999</v>
      </c>
    </row>
    <row r="27" spans="2:9" ht="25.5" x14ac:dyDescent="0.2">
      <c r="B27" s="28" t="s">
        <v>49</v>
      </c>
      <c r="C27" s="29" t="s">
        <v>50</v>
      </c>
      <c r="D27" s="30" t="s">
        <v>32</v>
      </c>
      <c r="E27" s="28">
        <v>0.105</v>
      </c>
      <c r="F27" s="31">
        <v>37.43</v>
      </c>
      <c r="G27" s="37">
        <f t="shared" si="0"/>
        <v>169.18359999999998</v>
      </c>
      <c r="H27" s="31">
        <v>3.93</v>
      </c>
      <c r="I27" s="37">
        <f t="shared" si="1"/>
        <v>17.7636</v>
      </c>
    </row>
    <row r="28" spans="2:9" ht="25.5" x14ac:dyDescent="0.2">
      <c r="B28" s="28" t="s">
        <v>51</v>
      </c>
      <c r="C28" s="29" t="s">
        <v>52</v>
      </c>
      <c r="D28" s="30" t="s">
        <v>21</v>
      </c>
      <c r="E28" s="28">
        <v>0.38524999999999998</v>
      </c>
      <c r="F28" s="31">
        <v>1.82</v>
      </c>
      <c r="G28" s="37">
        <f t="shared" si="0"/>
        <v>8.2263999999999999</v>
      </c>
      <c r="H28" s="31">
        <v>0.7</v>
      </c>
      <c r="I28" s="37">
        <f t="shared" si="1"/>
        <v>3.1639999999999997</v>
      </c>
    </row>
    <row r="29" spans="2:9" ht="25.5" x14ac:dyDescent="0.2">
      <c r="B29" s="28" t="s">
        <v>53</v>
      </c>
      <c r="C29" s="29" t="s">
        <v>54</v>
      </c>
      <c r="D29" s="30" t="s">
        <v>55</v>
      </c>
      <c r="E29" s="28">
        <v>2.1874999999999999E-2</v>
      </c>
      <c r="F29" s="31">
        <v>84.75</v>
      </c>
      <c r="G29" s="37">
        <f t="shared" si="0"/>
        <v>383.06999999999994</v>
      </c>
      <c r="H29" s="31">
        <v>1.85</v>
      </c>
      <c r="I29" s="37">
        <f t="shared" si="1"/>
        <v>8.3620000000000001</v>
      </c>
    </row>
    <row r="30" spans="2:9" ht="25.5" x14ac:dyDescent="0.2">
      <c r="B30" s="28" t="s">
        <v>56</v>
      </c>
      <c r="C30" s="29" t="s">
        <v>57</v>
      </c>
      <c r="D30" s="30" t="s">
        <v>29</v>
      </c>
      <c r="E30" s="28">
        <v>7.9360999999999997</v>
      </c>
      <c r="F30" s="31">
        <v>108.4</v>
      </c>
      <c r="G30" s="37">
        <f t="shared" si="0"/>
        <v>489.96799999999996</v>
      </c>
      <c r="H30" s="31">
        <v>860.27</v>
      </c>
      <c r="I30" s="37">
        <f t="shared" si="1"/>
        <v>3888.4203999999995</v>
      </c>
    </row>
    <row r="31" spans="2:9" ht="25.5" x14ac:dyDescent="0.2">
      <c r="B31" s="28" t="s">
        <v>58</v>
      </c>
      <c r="C31" s="29" t="s">
        <v>59</v>
      </c>
      <c r="D31" s="30" t="s">
        <v>14</v>
      </c>
      <c r="E31" s="28">
        <v>4.5367900000000003E-2</v>
      </c>
      <c r="F31" s="31">
        <v>734.5</v>
      </c>
      <c r="G31" s="37">
        <f t="shared" si="0"/>
        <v>3319.9399999999996</v>
      </c>
      <c r="H31" s="31">
        <v>33.32</v>
      </c>
      <c r="I31" s="37">
        <f t="shared" si="1"/>
        <v>150.60639999999998</v>
      </c>
    </row>
    <row r="32" spans="2:9" ht="25.5" x14ac:dyDescent="0.2">
      <c r="B32" s="28" t="s">
        <v>60</v>
      </c>
      <c r="C32" s="29" t="s">
        <v>61</v>
      </c>
      <c r="D32" s="30" t="s">
        <v>14</v>
      </c>
      <c r="E32" s="28">
        <v>3.1020000000000002E-3</v>
      </c>
      <c r="F32" s="31">
        <v>2147</v>
      </c>
      <c r="G32" s="37">
        <f t="shared" si="0"/>
        <v>9704.4399999999987</v>
      </c>
      <c r="H32" s="31">
        <v>6.66</v>
      </c>
      <c r="I32" s="37">
        <f t="shared" si="1"/>
        <v>30.103199999999998</v>
      </c>
    </row>
    <row r="33" spans="2:9" ht="25.5" x14ac:dyDescent="0.2">
      <c r="B33" s="28" t="s">
        <v>62</v>
      </c>
      <c r="C33" s="29" t="s">
        <v>63</v>
      </c>
      <c r="D33" s="30" t="s">
        <v>29</v>
      </c>
      <c r="E33" s="28">
        <v>14.160629999999999</v>
      </c>
      <c r="F33" s="31">
        <v>560</v>
      </c>
      <c r="G33" s="37">
        <f t="shared" si="0"/>
        <v>2531.1999999999998</v>
      </c>
      <c r="H33" s="31">
        <v>7929.95</v>
      </c>
      <c r="I33" s="37">
        <f t="shared" si="1"/>
        <v>35843.373999999996</v>
      </c>
    </row>
    <row r="34" spans="2:9" ht="25.5" x14ac:dyDescent="0.2">
      <c r="B34" s="28" t="s">
        <v>64</v>
      </c>
      <c r="C34" s="29" t="s">
        <v>65</v>
      </c>
      <c r="D34" s="30" t="s">
        <v>29</v>
      </c>
      <c r="E34" s="28">
        <v>49.915819999999997</v>
      </c>
      <c r="F34" s="31">
        <v>490</v>
      </c>
      <c r="G34" s="37">
        <f t="shared" si="0"/>
        <v>2214.7999999999997</v>
      </c>
      <c r="H34" s="31">
        <v>24458.75</v>
      </c>
      <c r="I34" s="37">
        <f t="shared" si="1"/>
        <v>110553.54999999999</v>
      </c>
    </row>
    <row r="35" spans="2:9" ht="25.5" x14ac:dyDescent="0.2">
      <c r="B35" s="28" t="s">
        <v>66</v>
      </c>
      <c r="C35" s="29" t="s">
        <v>67</v>
      </c>
      <c r="D35" s="30" t="s">
        <v>29</v>
      </c>
      <c r="E35" s="28">
        <v>3.3552E-3</v>
      </c>
      <c r="F35" s="31">
        <v>395</v>
      </c>
      <c r="G35" s="37">
        <f t="shared" si="0"/>
        <v>1785.3999999999999</v>
      </c>
      <c r="H35" s="31">
        <v>1.33</v>
      </c>
      <c r="I35" s="37">
        <f t="shared" si="1"/>
        <v>6.0115999999999996</v>
      </c>
    </row>
    <row r="36" spans="2:9" ht="25.5" x14ac:dyDescent="0.2">
      <c r="B36" s="28" t="s">
        <v>68</v>
      </c>
      <c r="C36" s="29" t="s">
        <v>69</v>
      </c>
      <c r="D36" s="30" t="s">
        <v>29</v>
      </c>
      <c r="E36" s="28">
        <v>1.4916400000000001</v>
      </c>
      <c r="F36" s="31">
        <v>485.9</v>
      </c>
      <c r="G36" s="37">
        <f t="shared" si="0"/>
        <v>2196.2679999999996</v>
      </c>
      <c r="H36" s="31">
        <v>724.79</v>
      </c>
      <c r="I36" s="37">
        <f t="shared" si="1"/>
        <v>3276.0507999999995</v>
      </c>
    </row>
    <row r="37" spans="2:9" ht="25.5" x14ac:dyDescent="0.2">
      <c r="B37" s="28" t="s">
        <v>70</v>
      </c>
      <c r="C37" s="29" t="s">
        <v>71</v>
      </c>
      <c r="D37" s="30" t="s">
        <v>29</v>
      </c>
      <c r="E37" s="28">
        <v>10.298999999999999</v>
      </c>
      <c r="F37" s="31">
        <v>2376</v>
      </c>
      <c r="G37" s="37">
        <f t="shared" si="0"/>
        <v>10739.519999999999</v>
      </c>
      <c r="H37" s="31">
        <v>24470.42</v>
      </c>
      <c r="I37" s="37">
        <f t="shared" si="1"/>
        <v>110606.29839999999</v>
      </c>
    </row>
    <row r="38" spans="2:9" ht="25.5" x14ac:dyDescent="0.2">
      <c r="B38" s="28" t="s">
        <v>72</v>
      </c>
      <c r="C38" s="29" t="s">
        <v>73</v>
      </c>
      <c r="D38" s="30" t="s">
        <v>29</v>
      </c>
      <c r="E38" s="28">
        <v>7.3904500000000004</v>
      </c>
      <c r="F38" s="31">
        <v>1382.9</v>
      </c>
      <c r="G38" s="37">
        <f t="shared" si="0"/>
        <v>6250.7079999999996</v>
      </c>
      <c r="H38" s="31">
        <v>10220.25</v>
      </c>
      <c r="I38" s="37">
        <f t="shared" si="1"/>
        <v>46195.53</v>
      </c>
    </row>
    <row r="39" spans="2:9" ht="25.5" x14ac:dyDescent="0.2">
      <c r="B39" s="28" t="s">
        <v>74</v>
      </c>
      <c r="C39" s="29" t="s">
        <v>75</v>
      </c>
      <c r="D39" s="30" t="s">
        <v>14</v>
      </c>
      <c r="E39" s="28">
        <v>6.3875000000000001E-2</v>
      </c>
      <c r="F39" s="31">
        <v>5989</v>
      </c>
      <c r="G39" s="37">
        <f t="shared" si="0"/>
        <v>27070.28</v>
      </c>
      <c r="H39" s="31">
        <v>382.55</v>
      </c>
      <c r="I39" s="37">
        <f t="shared" si="1"/>
        <v>1729.126</v>
      </c>
    </row>
    <row r="40" spans="2:9" ht="25.5" x14ac:dyDescent="0.2">
      <c r="B40" s="28" t="s">
        <v>76</v>
      </c>
      <c r="C40" s="29" t="s">
        <v>77</v>
      </c>
      <c r="D40" s="30" t="s">
        <v>14</v>
      </c>
      <c r="E40" s="28">
        <v>8.9257999999999994E-3</v>
      </c>
      <c r="F40" s="31">
        <v>10200</v>
      </c>
      <c r="G40" s="37">
        <f t="shared" si="0"/>
        <v>46103.999999999993</v>
      </c>
      <c r="H40" s="31">
        <v>91.04</v>
      </c>
      <c r="I40" s="37">
        <f t="shared" si="1"/>
        <v>411.50079999999997</v>
      </c>
    </row>
    <row r="41" spans="2:9" ht="25.5" x14ac:dyDescent="0.2">
      <c r="B41" s="28" t="s">
        <v>78</v>
      </c>
      <c r="C41" s="29" t="s">
        <v>79</v>
      </c>
      <c r="D41" s="30" t="s">
        <v>14</v>
      </c>
      <c r="E41" s="28">
        <v>2.2657799999999999</v>
      </c>
      <c r="F41" s="31">
        <v>5650</v>
      </c>
      <c r="G41" s="37">
        <f t="shared" si="0"/>
        <v>25537.999999999996</v>
      </c>
      <c r="H41" s="31">
        <v>12801.66</v>
      </c>
      <c r="I41" s="37">
        <f t="shared" si="1"/>
        <v>57863.503199999992</v>
      </c>
    </row>
    <row r="42" spans="2:9" ht="38.25" x14ac:dyDescent="0.2">
      <c r="B42" s="28" t="s">
        <v>80</v>
      </c>
      <c r="C42" s="29" t="s">
        <v>81</v>
      </c>
      <c r="D42" s="30" t="s">
        <v>29</v>
      </c>
      <c r="E42" s="28">
        <v>2.6249999999999999E-2</v>
      </c>
      <c r="F42" s="31">
        <v>558.33000000000004</v>
      </c>
      <c r="G42" s="37">
        <f t="shared" si="0"/>
        <v>2523.6516000000001</v>
      </c>
      <c r="H42" s="31">
        <v>14.66</v>
      </c>
      <c r="I42" s="37">
        <f t="shared" si="1"/>
        <v>66.263199999999998</v>
      </c>
    </row>
    <row r="43" spans="2:9" ht="38.25" x14ac:dyDescent="0.2">
      <c r="B43" s="28" t="s">
        <v>82</v>
      </c>
      <c r="C43" s="29" t="s">
        <v>83</v>
      </c>
      <c r="D43" s="30" t="s">
        <v>29</v>
      </c>
      <c r="E43" s="28">
        <v>0.16173199999999999</v>
      </c>
      <c r="F43" s="31">
        <v>1287</v>
      </c>
      <c r="G43" s="37">
        <f t="shared" si="0"/>
        <v>5817.24</v>
      </c>
      <c r="H43" s="31">
        <v>208.15</v>
      </c>
      <c r="I43" s="37">
        <f t="shared" si="1"/>
        <v>940.83799999999997</v>
      </c>
    </row>
    <row r="44" spans="2:9" ht="38.25" x14ac:dyDescent="0.2">
      <c r="B44" s="28" t="s">
        <v>84</v>
      </c>
      <c r="C44" s="29" t="s">
        <v>85</v>
      </c>
      <c r="D44" s="30" t="s">
        <v>29</v>
      </c>
      <c r="E44" s="28">
        <v>3.5999999999999999E-3</v>
      </c>
      <c r="F44" s="31">
        <v>1100</v>
      </c>
      <c r="G44" s="37">
        <f t="shared" si="0"/>
        <v>4971.9999999999991</v>
      </c>
      <c r="H44" s="31">
        <v>3.96</v>
      </c>
      <c r="I44" s="37">
        <f t="shared" si="1"/>
        <v>17.899199999999997</v>
      </c>
    </row>
    <row r="45" spans="2:9" ht="38.25" x14ac:dyDescent="0.2">
      <c r="B45" s="28" t="s">
        <v>86</v>
      </c>
      <c r="C45" s="29" t="s">
        <v>87</v>
      </c>
      <c r="D45" s="30" t="s">
        <v>29</v>
      </c>
      <c r="E45" s="28">
        <v>2.9525960000000002</v>
      </c>
      <c r="F45" s="31">
        <v>1056</v>
      </c>
      <c r="G45" s="37">
        <f t="shared" si="0"/>
        <v>4773.12</v>
      </c>
      <c r="H45" s="31">
        <v>3117.94</v>
      </c>
      <c r="I45" s="37">
        <f t="shared" si="1"/>
        <v>14093.0888</v>
      </c>
    </row>
    <row r="46" spans="2:9" ht="25.5" x14ac:dyDescent="0.2">
      <c r="B46" s="28" t="s">
        <v>88</v>
      </c>
      <c r="C46" s="29" t="s">
        <v>89</v>
      </c>
      <c r="D46" s="30" t="s">
        <v>32</v>
      </c>
      <c r="E46" s="28">
        <v>12.563639999999999</v>
      </c>
      <c r="F46" s="31">
        <v>57.63</v>
      </c>
      <c r="G46" s="37">
        <f t="shared" si="0"/>
        <v>260.48759999999999</v>
      </c>
      <c r="H46" s="31">
        <v>724.04</v>
      </c>
      <c r="I46" s="37">
        <f t="shared" si="1"/>
        <v>3272.6607999999997</v>
      </c>
    </row>
    <row r="47" spans="2:9" ht="25.5" x14ac:dyDescent="0.2">
      <c r="B47" s="28" t="s">
        <v>90</v>
      </c>
      <c r="C47" s="29" t="s">
        <v>91</v>
      </c>
      <c r="D47" s="30" t="s">
        <v>32</v>
      </c>
      <c r="E47" s="28">
        <v>1.1323589999999999</v>
      </c>
      <c r="F47" s="31">
        <v>7.46</v>
      </c>
      <c r="G47" s="37">
        <f t="shared" si="0"/>
        <v>33.719199999999994</v>
      </c>
      <c r="H47" s="31">
        <v>8.4499999999999993</v>
      </c>
      <c r="I47" s="37">
        <f t="shared" si="1"/>
        <v>38.193999999999996</v>
      </c>
    </row>
    <row r="48" spans="2:9" ht="25.5" x14ac:dyDescent="0.2">
      <c r="B48" s="28" t="s">
        <v>92</v>
      </c>
      <c r="C48" s="29" t="s">
        <v>93</v>
      </c>
      <c r="D48" s="30" t="s">
        <v>55</v>
      </c>
      <c r="E48" s="28">
        <v>35.4375</v>
      </c>
      <c r="F48" s="31">
        <v>10.71</v>
      </c>
      <c r="G48" s="37">
        <f t="shared" si="0"/>
        <v>48.409199999999998</v>
      </c>
      <c r="H48" s="31">
        <v>379.54</v>
      </c>
      <c r="I48" s="37">
        <f t="shared" si="1"/>
        <v>1715.5208</v>
      </c>
    </row>
    <row r="49" spans="2:9" ht="25.5" x14ac:dyDescent="0.2">
      <c r="B49" s="28" t="s">
        <v>94</v>
      </c>
      <c r="C49" s="29" t="s">
        <v>95</v>
      </c>
      <c r="D49" s="30" t="s">
        <v>14</v>
      </c>
      <c r="E49" s="28">
        <v>1.9000000000000001E-5</v>
      </c>
      <c r="F49" s="31">
        <v>9550.01</v>
      </c>
      <c r="G49" s="37">
        <f t="shared" si="0"/>
        <v>43166.0452</v>
      </c>
      <c r="H49" s="31">
        <v>0.18</v>
      </c>
      <c r="I49" s="37">
        <f t="shared" si="1"/>
        <v>0.81359999999999988</v>
      </c>
    </row>
    <row r="50" spans="2:9" ht="25.5" x14ac:dyDescent="0.2">
      <c r="B50" s="28" t="s">
        <v>96</v>
      </c>
      <c r="C50" s="29" t="s">
        <v>97</v>
      </c>
      <c r="D50" s="30" t="s">
        <v>21</v>
      </c>
      <c r="E50" s="28">
        <v>2.7377999999999999E-3</v>
      </c>
      <c r="F50" s="31">
        <v>6.67</v>
      </c>
      <c r="G50" s="37">
        <f t="shared" si="0"/>
        <v>30.148399999999995</v>
      </c>
      <c r="H50" s="31">
        <v>0.02</v>
      </c>
      <c r="I50" s="37">
        <f t="shared" si="1"/>
        <v>9.0399999999999994E-2</v>
      </c>
    </row>
    <row r="51" spans="2:9" ht="51" x14ac:dyDescent="0.2">
      <c r="B51" s="28" t="s">
        <v>98</v>
      </c>
      <c r="C51" s="29" t="s">
        <v>99</v>
      </c>
      <c r="D51" s="30" t="s">
        <v>100</v>
      </c>
      <c r="E51" s="28">
        <v>3</v>
      </c>
      <c r="F51" s="31">
        <v>1148.4000000000001</v>
      </c>
      <c r="G51" s="37">
        <f t="shared" si="0"/>
        <v>5190.768</v>
      </c>
      <c r="H51" s="31">
        <v>3445.2</v>
      </c>
      <c r="I51" s="37">
        <f t="shared" si="1"/>
        <v>15572.303999999998</v>
      </c>
    </row>
    <row r="52" spans="2:9" ht="25.5" x14ac:dyDescent="0.2">
      <c r="B52" s="28" t="s">
        <v>101</v>
      </c>
      <c r="C52" s="29" t="s">
        <v>102</v>
      </c>
      <c r="D52" s="30" t="s">
        <v>14</v>
      </c>
      <c r="E52" s="28">
        <v>0.72582999999999998</v>
      </c>
      <c r="F52" s="31">
        <v>5500</v>
      </c>
      <c r="G52" s="37">
        <f t="shared" si="0"/>
        <v>24859.999999999996</v>
      </c>
      <c r="H52" s="31">
        <v>3992.07</v>
      </c>
      <c r="I52" s="37">
        <f t="shared" si="1"/>
        <v>18044.1564</v>
      </c>
    </row>
    <row r="53" spans="2:9" ht="51" x14ac:dyDescent="0.2">
      <c r="B53" s="28" t="s">
        <v>103</v>
      </c>
      <c r="C53" s="29" t="s">
        <v>104</v>
      </c>
      <c r="D53" s="30" t="s">
        <v>14</v>
      </c>
      <c r="E53" s="28">
        <v>0.27960000000000002</v>
      </c>
      <c r="F53" s="31">
        <v>7204.5</v>
      </c>
      <c r="G53" s="37">
        <f t="shared" si="0"/>
        <v>32564.339999999997</v>
      </c>
      <c r="H53" s="31">
        <v>2014.38</v>
      </c>
      <c r="I53" s="37">
        <f t="shared" si="1"/>
        <v>9104.9975999999988</v>
      </c>
    </row>
    <row r="54" spans="2:9" ht="76.5" x14ac:dyDescent="0.2">
      <c r="B54" s="28" t="s">
        <v>105</v>
      </c>
      <c r="C54" s="29" t="s">
        <v>106</v>
      </c>
      <c r="D54" s="30" t="s">
        <v>100</v>
      </c>
      <c r="E54" s="28">
        <v>6</v>
      </c>
      <c r="F54" s="31">
        <v>2172.1999999999998</v>
      </c>
      <c r="G54" s="31">
        <v>9166.67</v>
      </c>
      <c r="H54" s="31">
        <v>13033.2</v>
      </c>
      <c r="I54" s="37">
        <v>55000.02</v>
      </c>
    </row>
    <row r="55" spans="2:9" ht="76.5" x14ac:dyDescent="0.2">
      <c r="B55" s="28" t="s">
        <v>105</v>
      </c>
      <c r="C55" s="29" t="s">
        <v>107</v>
      </c>
      <c r="D55" s="30" t="s">
        <v>100</v>
      </c>
      <c r="E55" s="28">
        <v>15</v>
      </c>
      <c r="F55" s="31">
        <v>7908.18</v>
      </c>
      <c r="G55" s="31">
        <v>33372.5</v>
      </c>
      <c r="H55" s="31">
        <v>118622.7</v>
      </c>
      <c r="I55" s="37">
        <v>500587.5</v>
      </c>
    </row>
    <row r="56" spans="2:9" ht="76.5" x14ac:dyDescent="0.2">
      <c r="B56" s="28" t="s">
        <v>105</v>
      </c>
      <c r="C56" s="29" t="s">
        <v>108</v>
      </c>
      <c r="D56" s="30" t="s">
        <v>100</v>
      </c>
      <c r="E56" s="28">
        <v>2</v>
      </c>
      <c r="F56" s="31">
        <v>20076.62</v>
      </c>
      <c r="G56" s="31">
        <v>84723.33</v>
      </c>
      <c r="H56" s="31">
        <v>40153.24</v>
      </c>
      <c r="I56" s="37">
        <v>169446.66</v>
      </c>
    </row>
    <row r="57" spans="2:9" ht="76.5" x14ac:dyDescent="0.2">
      <c r="B57" s="28" t="s">
        <v>105</v>
      </c>
      <c r="C57" s="29" t="s">
        <v>109</v>
      </c>
      <c r="D57" s="30" t="s">
        <v>100</v>
      </c>
      <c r="E57" s="28">
        <v>15</v>
      </c>
      <c r="F57" s="31">
        <v>1952.41</v>
      </c>
      <c r="G57" s="31">
        <v>8239.17</v>
      </c>
      <c r="H57" s="31">
        <v>29286.15</v>
      </c>
      <c r="I57" s="37">
        <v>123587.55</v>
      </c>
    </row>
    <row r="58" spans="2:9" ht="38.25" x14ac:dyDescent="0.2">
      <c r="B58" s="28" t="s">
        <v>110</v>
      </c>
      <c r="C58" s="29" t="s">
        <v>111</v>
      </c>
      <c r="D58" s="30" t="s">
        <v>14</v>
      </c>
      <c r="E58" s="28">
        <v>6.164E-2</v>
      </c>
      <c r="F58" s="31">
        <v>1946.91</v>
      </c>
      <c r="G58" s="37">
        <f t="shared" ref="G58:G121" si="2">F58*4.52</f>
        <v>8800.0331999999999</v>
      </c>
      <c r="H58" s="31">
        <v>120.01</v>
      </c>
      <c r="I58" s="37">
        <f t="shared" ref="I58:I121" si="3">H58*4.52</f>
        <v>542.4452</v>
      </c>
    </row>
    <row r="59" spans="2:9" ht="38.25" x14ac:dyDescent="0.2">
      <c r="B59" s="28" t="s">
        <v>112</v>
      </c>
      <c r="C59" s="29" t="s">
        <v>113</v>
      </c>
      <c r="D59" s="30" t="s">
        <v>14</v>
      </c>
      <c r="E59" s="28">
        <v>2.3420999999999998</v>
      </c>
      <c r="F59" s="31">
        <v>3316.55</v>
      </c>
      <c r="G59" s="37">
        <f t="shared" si="2"/>
        <v>14990.805999999999</v>
      </c>
      <c r="H59" s="31">
        <v>7767.69</v>
      </c>
      <c r="I59" s="37">
        <f t="shared" si="3"/>
        <v>35109.958799999993</v>
      </c>
    </row>
    <row r="60" spans="2:9" ht="38.25" x14ac:dyDescent="0.2">
      <c r="B60" s="28" t="s">
        <v>114</v>
      </c>
      <c r="C60" s="29" t="s">
        <v>115</v>
      </c>
      <c r="D60" s="30" t="s">
        <v>14</v>
      </c>
      <c r="E60" s="28">
        <v>0.84175</v>
      </c>
      <c r="F60" s="31">
        <v>2897.33</v>
      </c>
      <c r="G60" s="37">
        <f t="shared" si="2"/>
        <v>13095.931599999998</v>
      </c>
      <c r="H60" s="31">
        <v>2438.83</v>
      </c>
      <c r="I60" s="37">
        <f t="shared" si="3"/>
        <v>11023.511599999998</v>
      </c>
    </row>
    <row r="61" spans="2:9" ht="38.25" x14ac:dyDescent="0.2">
      <c r="B61" s="28" t="s">
        <v>116</v>
      </c>
      <c r="C61" s="29" t="s">
        <v>117</v>
      </c>
      <c r="D61" s="30" t="s">
        <v>14</v>
      </c>
      <c r="E61" s="28">
        <v>16.467500000000001</v>
      </c>
      <c r="F61" s="31">
        <v>728.2</v>
      </c>
      <c r="G61" s="37">
        <f t="shared" si="2"/>
        <v>3291.4639999999999</v>
      </c>
      <c r="H61" s="31">
        <v>11991.63</v>
      </c>
      <c r="I61" s="37">
        <f t="shared" si="3"/>
        <v>54202.167599999993</v>
      </c>
    </row>
    <row r="62" spans="2:9" ht="38.25" x14ac:dyDescent="0.2">
      <c r="B62" s="28" t="s">
        <v>118</v>
      </c>
      <c r="C62" s="29" t="s">
        <v>119</v>
      </c>
      <c r="D62" s="30" t="s">
        <v>29</v>
      </c>
      <c r="E62" s="28">
        <v>482.82049999999998</v>
      </c>
      <c r="F62" s="31">
        <v>44.82</v>
      </c>
      <c r="G62" s="37">
        <f t="shared" si="2"/>
        <v>202.58639999999997</v>
      </c>
      <c r="H62" s="31">
        <v>21640.01</v>
      </c>
      <c r="I62" s="37">
        <f t="shared" si="3"/>
        <v>97812.845199999982</v>
      </c>
    </row>
    <row r="63" spans="2:9" ht="38.25" x14ac:dyDescent="0.2">
      <c r="B63" s="28" t="s">
        <v>120</v>
      </c>
      <c r="C63" s="29" t="s">
        <v>121</v>
      </c>
      <c r="D63" s="30" t="s">
        <v>29</v>
      </c>
      <c r="E63" s="28">
        <v>-12.63645</v>
      </c>
      <c r="F63" s="31">
        <v>560</v>
      </c>
      <c r="G63" s="37">
        <f t="shared" si="2"/>
        <v>2531.1999999999998</v>
      </c>
      <c r="H63" s="31">
        <v>-7076.41</v>
      </c>
      <c r="I63" s="37">
        <f t="shared" si="3"/>
        <v>-31985.373199999995</v>
      </c>
    </row>
    <row r="64" spans="2:9" ht="38.25" x14ac:dyDescent="0.2">
      <c r="B64" s="28" t="s">
        <v>120</v>
      </c>
      <c r="C64" s="29" t="s">
        <v>122</v>
      </c>
      <c r="D64" s="30" t="s">
        <v>29</v>
      </c>
      <c r="E64" s="28">
        <v>0.72</v>
      </c>
      <c r="F64" s="31">
        <v>560</v>
      </c>
      <c r="G64" s="37">
        <f t="shared" si="2"/>
        <v>2531.1999999999998</v>
      </c>
      <c r="H64" s="31">
        <v>403.2</v>
      </c>
      <c r="I64" s="37">
        <f t="shared" si="3"/>
        <v>1822.4639999999997</v>
      </c>
    </row>
    <row r="65" spans="2:9" ht="38.25" x14ac:dyDescent="0.2">
      <c r="B65" s="28" t="s">
        <v>120</v>
      </c>
      <c r="C65" s="29" t="s">
        <v>123</v>
      </c>
      <c r="D65" s="30" t="s">
        <v>29</v>
      </c>
      <c r="E65" s="28">
        <v>2.08</v>
      </c>
      <c r="F65" s="31">
        <v>560</v>
      </c>
      <c r="G65" s="37">
        <f t="shared" si="2"/>
        <v>2531.1999999999998</v>
      </c>
      <c r="H65" s="31">
        <v>1164.8</v>
      </c>
      <c r="I65" s="37">
        <f t="shared" si="3"/>
        <v>5264.8959999999997</v>
      </c>
    </row>
    <row r="66" spans="2:9" ht="38.25" x14ac:dyDescent="0.2">
      <c r="B66" s="28" t="s">
        <v>124</v>
      </c>
      <c r="C66" s="29" t="s">
        <v>125</v>
      </c>
      <c r="D66" s="30" t="s">
        <v>29</v>
      </c>
      <c r="E66" s="28">
        <v>-49.365020000000001</v>
      </c>
      <c r="F66" s="31">
        <v>490</v>
      </c>
      <c r="G66" s="37">
        <f t="shared" si="2"/>
        <v>2214.7999999999997</v>
      </c>
      <c r="H66" s="31">
        <v>-24188.86</v>
      </c>
      <c r="I66" s="37">
        <f t="shared" si="3"/>
        <v>-109333.64719999999</v>
      </c>
    </row>
    <row r="67" spans="2:9" ht="38.25" x14ac:dyDescent="0.2">
      <c r="B67" s="28" t="s">
        <v>124</v>
      </c>
      <c r="C67" s="29" t="s">
        <v>126</v>
      </c>
      <c r="D67" s="30" t="s">
        <v>29</v>
      </c>
      <c r="E67" s="28">
        <v>1.25</v>
      </c>
      <c r="F67" s="31">
        <v>490</v>
      </c>
      <c r="G67" s="37">
        <f t="shared" si="2"/>
        <v>2214.7999999999997</v>
      </c>
      <c r="H67" s="31">
        <v>612.5</v>
      </c>
      <c r="I67" s="37">
        <f t="shared" si="3"/>
        <v>2768.4999999999995</v>
      </c>
    </row>
    <row r="68" spans="2:9" ht="38.25" x14ac:dyDescent="0.2">
      <c r="B68" s="28" t="s">
        <v>124</v>
      </c>
      <c r="C68" s="29" t="s">
        <v>127</v>
      </c>
      <c r="D68" s="30" t="s">
        <v>29</v>
      </c>
      <c r="E68" s="28">
        <v>51.67</v>
      </c>
      <c r="F68" s="31">
        <v>490</v>
      </c>
      <c r="G68" s="37">
        <f t="shared" si="2"/>
        <v>2214.7999999999997</v>
      </c>
      <c r="H68" s="31">
        <v>25318.3</v>
      </c>
      <c r="I68" s="37">
        <f t="shared" si="3"/>
        <v>114438.71599999999</v>
      </c>
    </row>
    <row r="69" spans="2:9" ht="38.25" x14ac:dyDescent="0.2">
      <c r="B69" s="28" t="s">
        <v>128</v>
      </c>
      <c r="C69" s="29" t="s">
        <v>129</v>
      </c>
      <c r="D69" s="30" t="s">
        <v>100</v>
      </c>
      <c r="E69" s="28">
        <v>10</v>
      </c>
      <c r="F69" s="31">
        <v>31.43</v>
      </c>
      <c r="G69" s="37">
        <f t="shared" si="2"/>
        <v>142.06359999999998</v>
      </c>
      <c r="H69" s="31">
        <v>314.3</v>
      </c>
      <c r="I69" s="37">
        <f t="shared" si="3"/>
        <v>1420.636</v>
      </c>
    </row>
    <row r="70" spans="2:9" ht="38.25" x14ac:dyDescent="0.2">
      <c r="B70" s="28" t="s">
        <v>128</v>
      </c>
      <c r="C70" s="29" t="s">
        <v>130</v>
      </c>
      <c r="D70" s="30" t="s">
        <v>100</v>
      </c>
      <c r="E70" s="28">
        <v>8</v>
      </c>
      <c r="F70" s="31">
        <v>31.43</v>
      </c>
      <c r="G70" s="37">
        <f t="shared" si="2"/>
        <v>142.06359999999998</v>
      </c>
      <c r="H70" s="31">
        <v>251.44</v>
      </c>
      <c r="I70" s="37">
        <f t="shared" si="3"/>
        <v>1136.5087999999998</v>
      </c>
    </row>
    <row r="71" spans="2:9" ht="51" x14ac:dyDescent="0.2">
      <c r="B71" s="28" t="s">
        <v>131</v>
      </c>
      <c r="C71" s="29" t="s">
        <v>132</v>
      </c>
      <c r="D71" s="30" t="s">
        <v>100</v>
      </c>
      <c r="E71" s="28">
        <v>9</v>
      </c>
      <c r="F71" s="31">
        <v>78.56</v>
      </c>
      <c r="G71" s="37">
        <f t="shared" si="2"/>
        <v>355.09119999999996</v>
      </c>
      <c r="H71" s="31">
        <v>707.04</v>
      </c>
      <c r="I71" s="37">
        <f t="shared" si="3"/>
        <v>3195.8207999999995</v>
      </c>
    </row>
    <row r="72" spans="2:9" ht="51" x14ac:dyDescent="0.2">
      <c r="B72" s="28" t="s">
        <v>131</v>
      </c>
      <c r="C72" s="29" t="s">
        <v>133</v>
      </c>
      <c r="D72" s="30" t="s">
        <v>100</v>
      </c>
      <c r="E72" s="28">
        <v>4</v>
      </c>
      <c r="F72" s="31">
        <v>78.56</v>
      </c>
      <c r="G72" s="37">
        <f t="shared" si="2"/>
        <v>355.09119999999996</v>
      </c>
      <c r="H72" s="31">
        <v>314.24</v>
      </c>
      <c r="I72" s="37">
        <f t="shared" si="3"/>
        <v>1420.3647999999998</v>
      </c>
    </row>
    <row r="73" spans="2:9" ht="51" x14ac:dyDescent="0.2">
      <c r="B73" s="28" t="s">
        <v>134</v>
      </c>
      <c r="C73" s="29" t="s">
        <v>135</v>
      </c>
      <c r="D73" s="30" t="s">
        <v>100</v>
      </c>
      <c r="E73" s="28">
        <v>2</v>
      </c>
      <c r="F73" s="31">
        <v>234.87</v>
      </c>
      <c r="G73" s="37">
        <f t="shared" si="2"/>
        <v>1061.6124</v>
      </c>
      <c r="H73" s="31">
        <v>469.74</v>
      </c>
      <c r="I73" s="37">
        <f t="shared" si="3"/>
        <v>2123.2248</v>
      </c>
    </row>
    <row r="74" spans="2:9" ht="51" x14ac:dyDescent="0.2">
      <c r="B74" s="28" t="s">
        <v>136</v>
      </c>
      <c r="C74" s="29" t="s">
        <v>137</v>
      </c>
      <c r="D74" s="30" t="s">
        <v>100</v>
      </c>
      <c r="E74" s="28">
        <v>4</v>
      </c>
      <c r="F74" s="31">
        <v>429.96</v>
      </c>
      <c r="G74" s="37">
        <f t="shared" si="2"/>
        <v>1943.4191999999998</v>
      </c>
      <c r="H74" s="31">
        <v>1719.84</v>
      </c>
      <c r="I74" s="37">
        <f t="shared" si="3"/>
        <v>7773.6767999999993</v>
      </c>
    </row>
    <row r="75" spans="2:9" ht="51" x14ac:dyDescent="0.2">
      <c r="B75" s="28" t="s">
        <v>138</v>
      </c>
      <c r="C75" s="29" t="s">
        <v>139</v>
      </c>
      <c r="D75" s="30" t="s">
        <v>100</v>
      </c>
      <c r="E75" s="28">
        <v>26</v>
      </c>
      <c r="F75" s="31">
        <v>647.77</v>
      </c>
      <c r="G75" s="37">
        <f t="shared" si="2"/>
        <v>2927.9203999999995</v>
      </c>
      <c r="H75" s="31">
        <v>16842.02</v>
      </c>
      <c r="I75" s="37">
        <f t="shared" si="3"/>
        <v>76125.930399999997</v>
      </c>
    </row>
    <row r="76" spans="2:9" ht="51" x14ac:dyDescent="0.2">
      <c r="B76" s="28" t="s">
        <v>140</v>
      </c>
      <c r="C76" s="29" t="s">
        <v>141</v>
      </c>
      <c r="D76" s="30" t="s">
        <v>100</v>
      </c>
      <c r="E76" s="28">
        <v>4</v>
      </c>
      <c r="F76" s="31">
        <v>721.51</v>
      </c>
      <c r="G76" s="37">
        <f t="shared" si="2"/>
        <v>3261.2251999999999</v>
      </c>
      <c r="H76" s="31">
        <v>2886.04</v>
      </c>
      <c r="I76" s="37">
        <f t="shared" si="3"/>
        <v>13044.900799999999</v>
      </c>
    </row>
    <row r="77" spans="2:9" ht="38.25" x14ac:dyDescent="0.2">
      <c r="B77" s="28" t="s">
        <v>142</v>
      </c>
      <c r="C77" s="29" t="s">
        <v>143</v>
      </c>
      <c r="D77" s="30" t="s">
        <v>100</v>
      </c>
      <c r="E77" s="28">
        <v>8</v>
      </c>
      <c r="F77" s="31">
        <v>462.83</v>
      </c>
      <c r="G77" s="37">
        <f t="shared" si="2"/>
        <v>2091.9915999999998</v>
      </c>
      <c r="H77" s="31">
        <v>3702.64</v>
      </c>
      <c r="I77" s="37">
        <f t="shared" si="3"/>
        <v>16735.932799999999</v>
      </c>
    </row>
    <row r="78" spans="2:9" ht="38.25" x14ac:dyDescent="0.2">
      <c r="B78" s="28" t="s">
        <v>144</v>
      </c>
      <c r="C78" s="29" t="s">
        <v>71</v>
      </c>
      <c r="D78" s="30" t="s">
        <v>29</v>
      </c>
      <c r="E78" s="28">
        <v>-10.298999999999999</v>
      </c>
      <c r="F78" s="31">
        <v>2376</v>
      </c>
      <c r="G78" s="37">
        <f t="shared" si="2"/>
        <v>10739.519999999999</v>
      </c>
      <c r="H78" s="31">
        <v>-24470.42</v>
      </c>
      <c r="I78" s="37">
        <f t="shared" si="3"/>
        <v>-110606.29839999999</v>
      </c>
    </row>
    <row r="79" spans="2:9" ht="38.25" x14ac:dyDescent="0.2">
      <c r="B79" s="28" t="s">
        <v>145</v>
      </c>
      <c r="C79" s="29" t="s">
        <v>146</v>
      </c>
      <c r="D79" s="30" t="s">
        <v>29</v>
      </c>
      <c r="E79" s="28">
        <v>-7.3904500000000004</v>
      </c>
      <c r="F79" s="31">
        <v>1382.9</v>
      </c>
      <c r="G79" s="37">
        <f t="shared" si="2"/>
        <v>6250.7079999999996</v>
      </c>
      <c r="H79" s="31">
        <v>-10220.25</v>
      </c>
      <c r="I79" s="37">
        <f t="shared" si="3"/>
        <v>-46195.53</v>
      </c>
    </row>
    <row r="80" spans="2:9" ht="38.25" x14ac:dyDescent="0.2">
      <c r="B80" s="28" t="s">
        <v>145</v>
      </c>
      <c r="C80" s="29" t="s">
        <v>147</v>
      </c>
      <c r="D80" s="30" t="s">
        <v>29</v>
      </c>
      <c r="E80" s="28">
        <v>4.6399999999999997</v>
      </c>
      <c r="F80" s="31">
        <v>1382.9</v>
      </c>
      <c r="G80" s="37">
        <f t="shared" si="2"/>
        <v>6250.7079999999996</v>
      </c>
      <c r="H80" s="31">
        <v>6416.66</v>
      </c>
      <c r="I80" s="37">
        <f t="shared" si="3"/>
        <v>29003.303199999995</v>
      </c>
    </row>
    <row r="81" spans="2:9" ht="38.25" x14ac:dyDescent="0.2">
      <c r="B81" s="28" t="s">
        <v>145</v>
      </c>
      <c r="C81" s="29" t="s">
        <v>148</v>
      </c>
      <c r="D81" s="30" t="s">
        <v>29</v>
      </c>
      <c r="E81" s="28">
        <v>0.34</v>
      </c>
      <c r="F81" s="31">
        <v>1382.9</v>
      </c>
      <c r="G81" s="37">
        <f t="shared" si="2"/>
        <v>6250.7079999999996</v>
      </c>
      <c r="H81" s="31">
        <v>470.19</v>
      </c>
      <c r="I81" s="37">
        <f t="shared" si="3"/>
        <v>2125.2587999999996</v>
      </c>
    </row>
    <row r="82" spans="2:9" ht="38.25" x14ac:dyDescent="0.2">
      <c r="B82" s="28" t="s">
        <v>145</v>
      </c>
      <c r="C82" s="29" t="s">
        <v>149</v>
      </c>
      <c r="D82" s="30" t="s">
        <v>29</v>
      </c>
      <c r="E82" s="28">
        <v>0.74</v>
      </c>
      <c r="F82" s="31">
        <v>1382.9</v>
      </c>
      <c r="G82" s="37">
        <f t="shared" si="2"/>
        <v>6250.7079999999996</v>
      </c>
      <c r="H82" s="31">
        <v>1023.35</v>
      </c>
      <c r="I82" s="37">
        <f t="shared" si="3"/>
        <v>4625.5419999999995</v>
      </c>
    </row>
    <row r="83" spans="2:9" ht="38.25" x14ac:dyDescent="0.2">
      <c r="B83" s="28" t="s">
        <v>145</v>
      </c>
      <c r="C83" s="29" t="s">
        <v>150</v>
      </c>
      <c r="D83" s="30" t="s">
        <v>29</v>
      </c>
      <c r="E83" s="28">
        <v>2.16</v>
      </c>
      <c r="F83" s="31">
        <v>1382.9</v>
      </c>
      <c r="G83" s="37">
        <f t="shared" si="2"/>
        <v>6250.7079999999996</v>
      </c>
      <c r="H83" s="31">
        <v>2987.06</v>
      </c>
      <c r="I83" s="37">
        <f t="shared" si="3"/>
        <v>13501.511199999999</v>
      </c>
    </row>
    <row r="84" spans="2:9" ht="38.25" x14ac:dyDescent="0.2">
      <c r="B84" s="28" t="s">
        <v>145</v>
      </c>
      <c r="C84" s="29" t="s">
        <v>151</v>
      </c>
      <c r="D84" s="30" t="s">
        <v>29</v>
      </c>
      <c r="E84" s="28">
        <v>7.2</v>
      </c>
      <c r="F84" s="31">
        <v>1382.9</v>
      </c>
      <c r="G84" s="37">
        <f t="shared" si="2"/>
        <v>6250.7079999999996</v>
      </c>
      <c r="H84" s="31">
        <v>9956.8799999999992</v>
      </c>
      <c r="I84" s="37">
        <f t="shared" si="3"/>
        <v>45005.097599999994</v>
      </c>
    </row>
    <row r="85" spans="2:9" ht="38.25" x14ac:dyDescent="0.2">
      <c r="B85" s="28" t="s">
        <v>152</v>
      </c>
      <c r="C85" s="29" t="s">
        <v>153</v>
      </c>
      <c r="D85" s="30" t="s">
        <v>100</v>
      </c>
      <c r="E85" s="28">
        <v>8</v>
      </c>
      <c r="F85" s="31">
        <v>372.65</v>
      </c>
      <c r="G85" s="37">
        <f t="shared" si="2"/>
        <v>1684.3779999999997</v>
      </c>
      <c r="H85" s="31">
        <v>2981.2</v>
      </c>
      <c r="I85" s="37">
        <f t="shared" si="3"/>
        <v>13475.023999999998</v>
      </c>
    </row>
    <row r="86" spans="2:9" ht="51" x14ac:dyDescent="0.2">
      <c r="B86" s="28" t="s">
        <v>154</v>
      </c>
      <c r="C86" s="29" t="s">
        <v>155</v>
      </c>
      <c r="D86" s="30" t="s">
        <v>14</v>
      </c>
      <c r="E86" s="28">
        <v>0.10050000000000001</v>
      </c>
      <c r="F86" s="31">
        <v>7571</v>
      </c>
      <c r="G86" s="37">
        <f t="shared" si="2"/>
        <v>34220.92</v>
      </c>
      <c r="H86" s="31">
        <v>760.89</v>
      </c>
      <c r="I86" s="37">
        <f t="shared" si="3"/>
        <v>3439.2227999999996</v>
      </c>
    </row>
    <row r="87" spans="2:9" ht="51" x14ac:dyDescent="0.2">
      <c r="B87" s="28" t="s">
        <v>154</v>
      </c>
      <c r="C87" s="29" t="s">
        <v>156</v>
      </c>
      <c r="D87" s="30" t="s">
        <v>14</v>
      </c>
      <c r="E87" s="28">
        <v>0.18754000000000001</v>
      </c>
      <c r="F87" s="31">
        <v>7571</v>
      </c>
      <c r="G87" s="37">
        <f t="shared" si="2"/>
        <v>34220.92</v>
      </c>
      <c r="H87" s="31">
        <v>1419.87</v>
      </c>
      <c r="I87" s="37">
        <f t="shared" si="3"/>
        <v>6417.8123999999989</v>
      </c>
    </row>
    <row r="88" spans="2:9" ht="51" x14ac:dyDescent="0.2">
      <c r="B88" s="28" t="s">
        <v>154</v>
      </c>
      <c r="C88" s="29" t="s">
        <v>157</v>
      </c>
      <c r="D88" s="30" t="s">
        <v>14</v>
      </c>
      <c r="E88" s="28">
        <v>0.14280000000000001</v>
      </c>
      <c r="F88" s="31">
        <v>7571</v>
      </c>
      <c r="G88" s="37">
        <f t="shared" si="2"/>
        <v>34220.92</v>
      </c>
      <c r="H88" s="31">
        <v>1081.1400000000001</v>
      </c>
      <c r="I88" s="37">
        <f t="shared" si="3"/>
        <v>4886.7528000000002</v>
      </c>
    </row>
    <row r="89" spans="2:9" ht="38.25" x14ac:dyDescent="0.2">
      <c r="B89" s="28" t="s">
        <v>158</v>
      </c>
      <c r="C89" s="29" t="s">
        <v>159</v>
      </c>
      <c r="D89" s="30" t="s">
        <v>100</v>
      </c>
      <c r="E89" s="28">
        <v>12</v>
      </c>
      <c r="F89" s="31">
        <v>375</v>
      </c>
      <c r="G89" s="37">
        <f t="shared" si="2"/>
        <v>1694.9999999999998</v>
      </c>
      <c r="H89" s="31">
        <v>4500</v>
      </c>
      <c r="I89" s="37">
        <f t="shared" si="3"/>
        <v>20339.999999999996</v>
      </c>
    </row>
    <row r="90" spans="2:9" ht="51" x14ac:dyDescent="0.2">
      <c r="B90" s="28" t="s">
        <v>160</v>
      </c>
      <c r="C90" s="29" t="s">
        <v>161</v>
      </c>
      <c r="D90" s="30" t="s">
        <v>100</v>
      </c>
      <c r="E90" s="28">
        <v>1</v>
      </c>
      <c r="F90" s="31">
        <v>2415.65</v>
      </c>
      <c r="G90" s="37">
        <f t="shared" si="2"/>
        <v>10918.737999999999</v>
      </c>
      <c r="H90" s="31">
        <v>2415.65</v>
      </c>
      <c r="I90" s="37">
        <f t="shared" si="3"/>
        <v>10918.737999999999</v>
      </c>
    </row>
    <row r="91" spans="2:9" ht="51" x14ac:dyDescent="0.2">
      <c r="B91" s="28" t="s">
        <v>162</v>
      </c>
      <c r="C91" s="29" t="s">
        <v>99</v>
      </c>
      <c r="D91" s="30" t="s">
        <v>100</v>
      </c>
      <c r="E91" s="28">
        <v>-1</v>
      </c>
      <c r="F91" s="31">
        <v>1148.4000000000001</v>
      </c>
      <c r="G91" s="37">
        <f t="shared" si="2"/>
        <v>5190.768</v>
      </c>
      <c r="H91" s="31">
        <v>-1148.4000000000001</v>
      </c>
      <c r="I91" s="37">
        <f t="shared" si="3"/>
        <v>-5190.768</v>
      </c>
    </row>
    <row r="92" spans="2:9" ht="76.5" x14ac:dyDescent="0.2">
      <c r="B92" s="28" t="s">
        <v>163</v>
      </c>
      <c r="C92" s="29" t="s">
        <v>164</v>
      </c>
      <c r="D92" s="30" t="s">
        <v>165</v>
      </c>
      <c r="E92" s="28">
        <v>1.2</v>
      </c>
      <c r="F92" s="31">
        <v>81.61</v>
      </c>
      <c r="G92" s="37">
        <f t="shared" si="2"/>
        <v>368.87719999999996</v>
      </c>
      <c r="H92" s="31">
        <v>97.93</v>
      </c>
      <c r="I92" s="37">
        <f t="shared" si="3"/>
        <v>442.64359999999999</v>
      </c>
    </row>
    <row r="93" spans="2:9" ht="63.75" x14ac:dyDescent="0.2">
      <c r="B93" s="28" t="s">
        <v>166</v>
      </c>
      <c r="C93" s="29" t="s">
        <v>167</v>
      </c>
      <c r="D93" s="30" t="s">
        <v>165</v>
      </c>
      <c r="E93" s="28">
        <v>0.6</v>
      </c>
      <c r="F93" s="31">
        <v>195.38</v>
      </c>
      <c r="G93" s="37">
        <f t="shared" si="2"/>
        <v>883.11759999999992</v>
      </c>
      <c r="H93" s="31">
        <v>117.23</v>
      </c>
      <c r="I93" s="37">
        <f t="shared" si="3"/>
        <v>529.87959999999998</v>
      </c>
    </row>
    <row r="94" spans="2:9" ht="76.5" x14ac:dyDescent="0.2">
      <c r="B94" s="28" t="s">
        <v>166</v>
      </c>
      <c r="C94" s="29" t="s">
        <v>168</v>
      </c>
      <c r="D94" s="30" t="s">
        <v>165</v>
      </c>
      <c r="E94" s="28">
        <v>1.2</v>
      </c>
      <c r="F94" s="31">
        <v>195.38</v>
      </c>
      <c r="G94" s="37">
        <f t="shared" si="2"/>
        <v>883.11759999999992</v>
      </c>
      <c r="H94" s="31">
        <v>234.46</v>
      </c>
      <c r="I94" s="37">
        <f t="shared" si="3"/>
        <v>1059.7592</v>
      </c>
    </row>
    <row r="95" spans="2:9" ht="76.5" x14ac:dyDescent="0.2">
      <c r="B95" s="28" t="s">
        <v>166</v>
      </c>
      <c r="C95" s="29" t="s">
        <v>169</v>
      </c>
      <c r="D95" s="30" t="s">
        <v>165</v>
      </c>
      <c r="E95" s="28">
        <v>1.2</v>
      </c>
      <c r="F95" s="31">
        <v>195.38</v>
      </c>
      <c r="G95" s="37">
        <f t="shared" si="2"/>
        <v>883.11759999999992</v>
      </c>
      <c r="H95" s="31">
        <v>234.46</v>
      </c>
      <c r="I95" s="37">
        <f t="shared" si="3"/>
        <v>1059.7592</v>
      </c>
    </row>
    <row r="96" spans="2:9" ht="76.5" x14ac:dyDescent="0.2">
      <c r="B96" s="28" t="s">
        <v>170</v>
      </c>
      <c r="C96" s="29" t="s">
        <v>171</v>
      </c>
      <c r="D96" s="30" t="s">
        <v>165</v>
      </c>
      <c r="E96" s="28">
        <v>0.4</v>
      </c>
      <c r="F96" s="31">
        <v>316.5</v>
      </c>
      <c r="G96" s="37">
        <f t="shared" si="2"/>
        <v>1430.58</v>
      </c>
      <c r="H96" s="31">
        <v>126.6</v>
      </c>
      <c r="I96" s="37">
        <f t="shared" si="3"/>
        <v>572.23199999999997</v>
      </c>
    </row>
    <row r="97" spans="2:9" ht="63.75" x14ac:dyDescent="0.2">
      <c r="B97" s="28" t="s">
        <v>172</v>
      </c>
      <c r="C97" s="29" t="s">
        <v>173</v>
      </c>
      <c r="D97" s="30" t="s">
        <v>165</v>
      </c>
      <c r="E97" s="28">
        <v>5.1239999999999997</v>
      </c>
      <c r="F97" s="31">
        <v>672.75</v>
      </c>
      <c r="G97" s="37">
        <f t="shared" si="2"/>
        <v>3040.83</v>
      </c>
      <c r="H97" s="31">
        <v>3447.17</v>
      </c>
      <c r="I97" s="37">
        <f t="shared" si="3"/>
        <v>15581.2084</v>
      </c>
    </row>
    <row r="98" spans="2:9" ht="63.75" x14ac:dyDescent="0.2">
      <c r="B98" s="28" t="s">
        <v>174</v>
      </c>
      <c r="C98" s="29" t="s">
        <v>175</v>
      </c>
      <c r="D98" s="30" t="s">
        <v>165</v>
      </c>
      <c r="E98" s="28">
        <v>89.1</v>
      </c>
      <c r="F98" s="31">
        <v>921.9</v>
      </c>
      <c r="G98" s="37">
        <f t="shared" si="2"/>
        <v>4166.9879999999994</v>
      </c>
      <c r="H98" s="31">
        <v>82141.289999999994</v>
      </c>
      <c r="I98" s="37">
        <f t="shared" si="3"/>
        <v>371278.63079999993</v>
      </c>
    </row>
    <row r="99" spans="2:9" ht="63.75" x14ac:dyDescent="0.2">
      <c r="B99" s="28" t="s">
        <v>176</v>
      </c>
      <c r="C99" s="29" t="s">
        <v>177</v>
      </c>
      <c r="D99" s="30" t="s">
        <v>165</v>
      </c>
      <c r="E99" s="28">
        <v>25.1</v>
      </c>
      <c r="F99" s="31">
        <v>33.39</v>
      </c>
      <c r="G99" s="37">
        <f t="shared" si="2"/>
        <v>150.9228</v>
      </c>
      <c r="H99" s="31">
        <v>838.09</v>
      </c>
      <c r="I99" s="37">
        <f t="shared" si="3"/>
        <v>3788.1668</v>
      </c>
    </row>
    <row r="100" spans="2:9" ht="63.75" x14ac:dyDescent="0.2">
      <c r="B100" s="28" t="s">
        <v>178</v>
      </c>
      <c r="C100" s="29" t="s">
        <v>179</v>
      </c>
      <c r="D100" s="30" t="s">
        <v>165</v>
      </c>
      <c r="E100" s="28">
        <v>4.4119999999999999</v>
      </c>
      <c r="F100" s="31">
        <v>97</v>
      </c>
      <c r="G100" s="37">
        <f t="shared" si="2"/>
        <v>438.43999999999994</v>
      </c>
      <c r="H100" s="31">
        <v>427.96</v>
      </c>
      <c r="I100" s="37">
        <f t="shared" si="3"/>
        <v>1934.3791999999996</v>
      </c>
    </row>
    <row r="101" spans="2:9" ht="63.75" x14ac:dyDescent="0.2">
      <c r="B101" s="28" t="s">
        <v>180</v>
      </c>
      <c r="C101" s="29" t="s">
        <v>181</v>
      </c>
      <c r="D101" s="30" t="s">
        <v>165</v>
      </c>
      <c r="E101" s="28">
        <v>4.008</v>
      </c>
      <c r="F101" s="31">
        <v>353.94</v>
      </c>
      <c r="G101" s="37">
        <f t="shared" si="2"/>
        <v>1599.8087999999998</v>
      </c>
      <c r="H101" s="31">
        <v>1418.59</v>
      </c>
      <c r="I101" s="37">
        <f t="shared" si="3"/>
        <v>6412.0267999999987</v>
      </c>
    </row>
    <row r="102" spans="2:9" ht="63.75" x14ac:dyDescent="0.2">
      <c r="B102" s="28" t="s">
        <v>182</v>
      </c>
      <c r="C102" s="29" t="s">
        <v>183</v>
      </c>
      <c r="D102" s="30" t="s">
        <v>100</v>
      </c>
      <c r="E102" s="28">
        <v>42</v>
      </c>
      <c r="F102" s="31">
        <v>48.28</v>
      </c>
      <c r="G102" s="37">
        <f t="shared" si="2"/>
        <v>218.22559999999999</v>
      </c>
      <c r="H102" s="31">
        <v>2027.76</v>
      </c>
      <c r="I102" s="37">
        <f t="shared" si="3"/>
        <v>9165.4751999999989</v>
      </c>
    </row>
    <row r="103" spans="2:9" ht="63.75" x14ac:dyDescent="0.2">
      <c r="B103" s="28" t="s">
        <v>184</v>
      </c>
      <c r="C103" s="29" t="s">
        <v>185</v>
      </c>
      <c r="D103" s="30" t="s">
        <v>100</v>
      </c>
      <c r="E103" s="28">
        <v>32</v>
      </c>
      <c r="F103" s="31">
        <v>84.41</v>
      </c>
      <c r="G103" s="37">
        <f t="shared" si="2"/>
        <v>381.53319999999997</v>
      </c>
      <c r="H103" s="31">
        <v>2701.12</v>
      </c>
      <c r="I103" s="37">
        <f t="shared" si="3"/>
        <v>12209.062399999999</v>
      </c>
    </row>
    <row r="104" spans="2:9" ht="63.75" x14ac:dyDescent="0.2">
      <c r="B104" s="28" t="s">
        <v>186</v>
      </c>
      <c r="C104" s="29" t="s">
        <v>187</v>
      </c>
      <c r="D104" s="30" t="s">
        <v>100</v>
      </c>
      <c r="E104" s="28">
        <v>2</v>
      </c>
      <c r="F104" s="31">
        <v>107.36</v>
      </c>
      <c r="G104" s="37">
        <f t="shared" si="2"/>
        <v>485.26719999999995</v>
      </c>
      <c r="H104" s="31">
        <v>214.72</v>
      </c>
      <c r="I104" s="37">
        <f t="shared" si="3"/>
        <v>970.53439999999989</v>
      </c>
    </row>
    <row r="105" spans="2:9" ht="63.75" x14ac:dyDescent="0.2">
      <c r="B105" s="28" t="s">
        <v>188</v>
      </c>
      <c r="C105" s="29" t="s">
        <v>189</v>
      </c>
      <c r="D105" s="30" t="s">
        <v>100</v>
      </c>
      <c r="E105" s="28">
        <v>65</v>
      </c>
      <c r="F105" s="31">
        <v>118.65</v>
      </c>
      <c r="G105" s="37">
        <f t="shared" si="2"/>
        <v>536.298</v>
      </c>
      <c r="H105" s="31">
        <v>7712.25</v>
      </c>
      <c r="I105" s="37">
        <f t="shared" si="3"/>
        <v>34859.369999999995</v>
      </c>
    </row>
    <row r="106" spans="2:9" ht="63.75" x14ac:dyDescent="0.2">
      <c r="B106" s="28" t="s">
        <v>190</v>
      </c>
      <c r="C106" s="29" t="s">
        <v>191</v>
      </c>
      <c r="D106" s="30" t="s">
        <v>100</v>
      </c>
      <c r="E106" s="28">
        <v>9</v>
      </c>
      <c r="F106" s="31">
        <v>150.30000000000001</v>
      </c>
      <c r="G106" s="37">
        <f t="shared" si="2"/>
        <v>679.35599999999999</v>
      </c>
      <c r="H106" s="31">
        <v>1352.7</v>
      </c>
      <c r="I106" s="37">
        <f t="shared" si="3"/>
        <v>6114.2039999999997</v>
      </c>
    </row>
    <row r="107" spans="2:9" ht="38.25" x14ac:dyDescent="0.2">
      <c r="B107" s="28" t="s">
        <v>192</v>
      </c>
      <c r="C107" s="29" t="s">
        <v>193</v>
      </c>
      <c r="D107" s="30" t="s">
        <v>14</v>
      </c>
      <c r="E107" s="28">
        <v>-0.72323000000000004</v>
      </c>
      <c r="F107" s="31">
        <v>5500</v>
      </c>
      <c r="G107" s="37">
        <f t="shared" si="2"/>
        <v>24859.999999999996</v>
      </c>
      <c r="H107" s="31">
        <v>-3977.77</v>
      </c>
      <c r="I107" s="37">
        <f t="shared" si="3"/>
        <v>-17979.520399999998</v>
      </c>
    </row>
    <row r="108" spans="2:9" ht="63.75" x14ac:dyDescent="0.2">
      <c r="B108" s="28" t="s">
        <v>192</v>
      </c>
      <c r="C108" s="29" t="s">
        <v>194</v>
      </c>
      <c r="D108" s="30" t="s">
        <v>14</v>
      </c>
      <c r="E108" s="28">
        <v>0.21820000000000001</v>
      </c>
      <c r="F108" s="31">
        <v>5500</v>
      </c>
      <c r="G108" s="37">
        <f t="shared" si="2"/>
        <v>24859.999999999996</v>
      </c>
      <c r="H108" s="31">
        <v>1200.0999999999999</v>
      </c>
      <c r="I108" s="37">
        <f t="shared" si="3"/>
        <v>5424.4519999999993</v>
      </c>
    </row>
    <row r="109" spans="2:9" ht="76.5" x14ac:dyDescent="0.2">
      <c r="B109" s="28" t="s">
        <v>195</v>
      </c>
      <c r="C109" s="29" t="s">
        <v>196</v>
      </c>
      <c r="D109" s="30" t="s">
        <v>100</v>
      </c>
      <c r="E109" s="28">
        <v>5</v>
      </c>
      <c r="F109" s="31">
        <v>27.02</v>
      </c>
      <c r="G109" s="37">
        <f t="shared" si="2"/>
        <v>122.13039999999998</v>
      </c>
      <c r="H109" s="31">
        <v>135.1</v>
      </c>
      <c r="I109" s="37">
        <f t="shared" si="3"/>
        <v>610.65199999999993</v>
      </c>
    </row>
    <row r="110" spans="2:9" ht="76.5" x14ac:dyDescent="0.2">
      <c r="B110" s="28" t="s">
        <v>197</v>
      </c>
      <c r="C110" s="29" t="s">
        <v>198</v>
      </c>
      <c r="D110" s="30" t="s">
        <v>100</v>
      </c>
      <c r="E110" s="28">
        <v>1</v>
      </c>
      <c r="F110" s="31">
        <v>224</v>
      </c>
      <c r="G110" s="37">
        <f t="shared" si="2"/>
        <v>1012.4799999999999</v>
      </c>
      <c r="H110" s="31">
        <v>224</v>
      </c>
      <c r="I110" s="37">
        <f t="shared" si="3"/>
        <v>1012.4799999999999</v>
      </c>
    </row>
    <row r="111" spans="2:9" ht="51" x14ac:dyDescent="0.2">
      <c r="B111" s="28" t="s">
        <v>199</v>
      </c>
      <c r="C111" s="29" t="s">
        <v>200</v>
      </c>
      <c r="D111" s="30" t="s">
        <v>100</v>
      </c>
      <c r="E111" s="28">
        <v>1</v>
      </c>
      <c r="F111" s="31">
        <v>157.49</v>
      </c>
      <c r="G111" s="37">
        <f t="shared" si="2"/>
        <v>711.85479999999995</v>
      </c>
      <c r="H111" s="31">
        <v>157.49</v>
      </c>
      <c r="I111" s="37">
        <f t="shared" si="3"/>
        <v>711.85479999999995</v>
      </c>
    </row>
    <row r="112" spans="2:9" ht="102" x14ac:dyDescent="0.2">
      <c r="B112" s="28" t="s">
        <v>201</v>
      </c>
      <c r="C112" s="29" t="s">
        <v>202</v>
      </c>
      <c r="D112" s="30" t="s">
        <v>100</v>
      </c>
      <c r="E112" s="28">
        <v>4</v>
      </c>
      <c r="F112" s="31">
        <v>389.21</v>
      </c>
      <c r="G112" s="37">
        <f t="shared" si="2"/>
        <v>1759.2291999999998</v>
      </c>
      <c r="H112" s="31">
        <v>1556.84</v>
      </c>
      <c r="I112" s="37">
        <f t="shared" si="3"/>
        <v>7036.9167999999991</v>
      </c>
    </row>
    <row r="113" spans="2:9" ht="102" x14ac:dyDescent="0.2">
      <c r="B113" s="28" t="s">
        <v>203</v>
      </c>
      <c r="C113" s="29" t="s">
        <v>204</v>
      </c>
      <c r="D113" s="30" t="s">
        <v>100</v>
      </c>
      <c r="E113" s="28">
        <v>6</v>
      </c>
      <c r="F113" s="31">
        <v>635.29</v>
      </c>
      <c r="G113" s="37">
        <f t="shared" si="2"/>
        <v>2871.5107999999996</v>
      </c>
      <c r="H113" s="31">
        <v>3811.74</v>
      </c>
      <c r="I113" s="37">
        <f t="shared" si="3"/>
        <v>17229.064799999996</v>
      </c>
    </row>
    <row r="114" spans="2:9" ht="114.75" x14ac:dyDescent="0.2">
      <c r="B114" s="28" t="s">
        <v>203</v>
      </c>
      <c r="C114" s="29" t="s">
        <v>205</v>
      </c>
      <c r="D114" s="30" t="s">
        <v>100</v>
      </c>
      <c r="E114" s="28">
        <v>2</v>
      </c>
      <c r="F114" s="31">
        <v>635.29</v>
      </c>
      <c r="G114" s="37">
        <f t="shared" si="2"/>
        <v>2871.5107999999996</v>
      </c>
      <c r="H114" s="31">
        <v>1270.58</v>
      </c>
      <c r="I114" s="37">
        <f t="shared" si="3"/>
        <v>5743.0215999999991</v>
      </c>
    </row>
    <row r="115" spans="2:9" ht="114.75" x14ac:dyDescent="0.2">
      <c r="B115" s="28" t="s">
        <v>206</v>
      </c>
      <c r="C115" s="29" t="s">
        <v>207</v>
      </c>
      <c r="D115" s="30" t="s">
        <v>100</v>
      </c>
      <c r="E115" s="28">
        <v>2</v>
      </c>
      <c r="F115" s="31">
        <v>1553.34</v>
      </c>
      <c r="G115" s="37">
        <f t="shared" si="2"/>
        <v>7021.0967999999993</v>
      </c>
      <c r="H115" s="31">
        <v>3106.68</v>
      </c>
      <c r="I115" s="37">
        <f t="shared" si="3"/>
        <v>14042.193599999999</v>
      </c>
    </row>
    <row r="116" spans="2:9" ht="89.25" x14ac:dyDescent="0.2">
      <c r="B116" s="28" t="s">
        <v>208</v>
      </c>
      <c r="C116" s="29" t="s">
        <v>209</v>
      </c>
      <c r="D116" s="30" t="s">
        <v>100</v>
      </c>
      <c r="E116" s="28">
        <v>1</v>
      </c>
      <c r="F116" s="31">
        <v>1955.49</v>
      </c>
      <c r="G116" s="37">
        <f t="shared" si="2"/>
        <v>8838.8148000000001</v>
      </c>
      <c r="H116" s="31">
        <v>1955.49</v>
      </c>
      <c r="I116" s="37">
        <f t="shared" si="3"/>
        <v>8838.8148000000001</v>
      </c>
    </row>
    <row r="117" spans="2:9" ht="76.5" x14ac:dyDescent="0.2">
      <c r="B117" s="28" t="s">
        <v>210</v>
      </c>
      <c r="C117" s="29" t="s">
        <v>211</v>
      </c>
      <c r="D117" s="30" t="s">
        <v>100</v>
      </c>
      <c r="E117" s="28">
        <v>3</v>
      </c>
      <c r="F117" s="31">
        <v>2594.86</v>
      </c>
      <c r="G117" s="37">
        <f t="shared" si="2"/>
        <v>11728.7672</v>
      </c>
      <c r="H117" s="31">
        <v>7784.58</v>
      </c>
      <c r="I117" s="37">
        <f t="shared" si="3"/>
        <v>35186.301599999999</v>
      </c>
    </row>
    <row r="118" spans="2:9" ht="51" x14ac:dyDescent="0.2">
      <c r="B118" s="28" t="s">
        <v>212</v>
      </c>
      <c r="C118" s="29" t="s">
        <v>104</v>
      </c>
      <c r="D118" s="30" t="s">
        <v>14</v>
      </c>
      <c r="E118" s="28">
        <v>-0.27960000000000002</v>
      </c>
      <c r="F118" s="31">
        <v>7204.5</v>
      </c>
      <c r="G118" s="37">
        <f t="shared" si="2"/>
        <v>32564.339999999997</v>
      </c>
      <c r="H118" s="31">
        <v>-2014.38</v>
      </c>
      <c r="I118" s="37">
        <f t="shared" si="3"/>
        <v>-9104.9975999999988</v>
      </c>
    </row>
    <row r="119" spans="2:9" ht="63.75" x14ac:dyDescent="0.2">
      <c r="B119" s="28" t="s">
        <v>213</v>
      </c>
      <c r="C119" s="29" t="s">
        <v>214</v>
      </c>
      <c r="D119" s="30" t="s">
        <v>165</v>
      </c>
      <c r="E119" s="28">
        <v>13.090999999999999</v>
      </c>
      <c r="F119" s="31">
        <v>41.6</v>
      </c>
      <c r="G119" s="37">
        <f t="shared" si="2"/>
        <v>188.03199999999998</v>
      </c>
      <c r="H119" s="31">
        <v>544.59</v>
      </c>
      <c r="I119" s="37">
        <f t="shared" si="3"/>
        <v>2461.5468000000001</v>
      </c>
    </row>
    <row r="120" spans="2:9" ht="63.75" x14ac:dyDescent="0.2">
      <c r="B120" s="28" t="s">
        <v>215</v>
      </c>
      <c r="C120" s="29" t="s">
        <v>216</v>
      </c>
      <c r="D120" s="30" t="s">
        <v>165</v>
      </c>
      <c r="E120" s="28">
        <v>332.26369999999997</v>
      </c>
      <c r="F120" s="31">
        <v>521.73</v>
      </c>
      <c r="G120" s="37">
        <f t="shared" si="2"/>
        <v>2358.2195999999999</v>
      </c>
      <c r="H120" s="31">
        <v>173351.94</v>
      </c>
      <c r="I120" s="37">
        <f t="shared" si="3"/>
        <v>783550.76879999996</v>
      </c>
    </row>
    <row r="121" spans="2:9" ht="51" x14ac:dyDescent="0.2">
      <c r="B121" s="28" t="s">
        <v>217</v>
      </c>
      <c r="C121" s="29" t="s">
        <v>218</v>
      </c>
      <c r="D121" s="30" t="s">
        <v>100</v>
      </c>
      <c r="E121" s="28">
        <v>4</v>
      </c>
      <c r="F121" s="31">
        <v>36.36</v>
      </c>
      <c r="G121" s="37">
        <f t="shared" si="2"/>
        <v>164.34719999999999</v>
      </c>
      <c r="H121" s="31">
        <v>145.44</v>
      </c>
      <c r="I121" s="37">
        <f t="shared" si="3"/>
        <v>657.38879999999995</v>
      </c>
    </row>
    <row r="122" spans="2:9" ht="51" x14ac:dyDescent="0.2">
      <c r="B122" s="28" t="s">
        <v>219</v>
      </c>
      <c r="C122" s="29" t="s">
        <v>220</v>
      </c>
      <c r="D122" s="30" t="s">
        <v>100</v>
      </c>
      <c r="E122" s="28">
        <v>6</v>
      </c>
      <c r="F122" s="31">
        <v>61.93</v>
      </c>
      <c r="G122" s="37">
        <f t="shared" ref="G122:G130" si="4">F122*4.52</f>
        <v>279.92359999999996</v>
      </c>
      <c r="H122" s="31">
        <v>371.58</v>
      </c>
      <c r="I122" s="37">
        <f t="shared" ref="I122:I130" si="5">H122*4.52</f>
        <v>1679.5415999999998</v>
      </c>
    </row>
    <row r="123" spans="2:9" ht="51" x14ac:dyDescent="0.2">
      <c r="B123" s="28" t="s">
        <v>221</v>
      </c>
      <c r="C123" s="29" t="s">
        <v>222</v>
      </c>
      <c r="D123" s="30" t="s">
        <v>100</v>
      </c>
      <c r="E123" s="28">
        <v>18</v>
      </c>
      <c r="F123" s="31">
        <v>189.04</v>
      </c>
      <c r="G123" s="37">
        <f t="shared" si="4"/>
        <v>854.46079999999984</v>
      </c>
      <c r="H123" s="31">
        <v>3402.72</v>
      </c>
      <c r="I123" s="37">
        <f t="shared" si="5"/>
        <v>15380.294399999997</v>
      </c>
    </row>
    <row r="124" spans="2:9" ht="51" x14ac:dyDescent="0.2">
      <c r="B124" s="28" t="s">
        <v>223</v>
      </c>
      <c r="C124" s="29" t="s">
        <v>224</v>
      </c>
      <c r="D124" s="30" t="s">
        <v>100</v>
      </c>
      <c r="E124" s="28">
        <v>2</v>
      </c>
      <c r="F124" s="31">
        <v>143.46</v>
      </c>
      <c r="G124" s="37">
        <f t="shared" si="4"/>
        <v>648.43920000000003</v>
      </c>
      <c r="H124" s="31">
        <v>286.92</v>
      </c>
      <c r="I124" s="37">
        <f t="shared" si="5"/>
        <v>1296.8784000000001</v>
      </c>
    </row>
    <row r="125" spans="2:9" ht="51" x14ac:dyDescent="0.2">
      <c r="B125" s="28" t="s">
        <v>223</v>
      </c>
      <c r="C125" s="29" t="s">
        <v>225</v>
      </c>
      <c r="D125" s="30" t="s">
        <v>100</v>
      </c>
      <c r="E125" s="28">
        <v>2</v>
      </c>
      <c r="F125" s="31">
        <v>143.46</v>
      </c>
      <c r="G125" s="37">
        <f t="shared" si="4"/>
        <v>648.43920000000003</v>
      </c>
      <c r="H125" s="31">
        <v>286.92</v>
      </c>
      <c r="I125" s="37">
        <f t="shared" si="5"/>
        <v>1296.8784000000001</v>
      </c>
    </row>
    <row r="126" spans="2:9" ht="51" x14ac:dyDescent="0.2">
      <c r="B126" s="28" t="s">
        <v>223</v>
      </c>
      <c r="C126" s="29" t="s">
        <v>226</v>
      </c>
      <c r="D126" s="30" t="s">
        <v>100</v>
      </c>
      <c r="E126" s="28">
        <v>2</v>
      </c>
      <c r="F126" s="31">
        <v>143.46</v>
      </c>
      <c r="G126" s="37">
        <f t="shared" si="4"/>
        <v>648.43920000000003</v>
      </c>
      <c r="H126" s="31">
        <v>286.92</v>
      </c>
      <c r="I126" s="37">
        <f t="shared" si="5"/>
        <v>1296.8784000000001</v>
      </c>
    </row>
    <row r="127" spans="2:9" ht="38.25" x14ac:dyDescent="0.2">
      <c r="B127" s="28" t="s">
        <v>227</v>
      </c>
      <c r="C127" s="29" t="s">
        <v>228</v>
      </c>
      <c r="D127" s="30" t="s">
        <v>100</v>
      </c>
      <c r="E127" s="28">
        <v>3</v>
      </c>
      <c r="F127" s="31">
        <v>438.6</v>
      </c>
      <c r="G127" s="37">
        <f t="shared" si="4"/>
        <v>1982.472</v>
      </c>
      <c r="H127" s="31">
        <v>1315.8</v>
      </c>
      <c r="I127" s="37">
        <f t="shared" si="5"/>
        <v>5947.4159999999993</v>
      </c>
    </row>
    <row r="128" spans="2:9" ht="51" x14ac:dyDescent="0.2">
      <c r="B128" s="28" t="s">
        <v>227</v>
      </c>
      <c r="C128" s="29" t="s">
        <v>229</v>
      </c>
      <c r="D128" s="30" t="s">
        <v>100</v>
      </c>
      <c r="E128" s="28">
        <v>1</v>
      </c>
      <c r="F128" s="31">
        <v>438.6</v>
      </c>
      <c r="G128" s="37">
        <f t="shared" si="4"/>
        <v>1982.472</v>
      </c>
      <c r="H128" s="31">
        <v>438.6</v>
      </c>
      <c r="I128" s="37">
        <f t="shared" si="5"/>
        <v>1982.472</v>
      </c>
    </row>
    <row r="129" spans="1:38" ht="51" x14ac:dyDescent="0.2">
      <c r="B129" s="28" t="s">
        <v>227</v>
      </c>
      <c r="C129" s="29" t="s">
        <v>230</v>
      </c>
      <c r="D129" s="30" t="s">
        <v>100</v>
      </c>
      <c r="E129" s="28">
        <v>1</v>
      </c>
      <c r="F129" s="31">
        <v>438.6</v>
      </c>
      <c r="G129" s="37">
        <f t="shared" si="4"/>
        <v>1982.472</v>
      </c>
      <c r="H129" s="31">
        <v>438.6</v>
      </c>
      <c r="I129" s="37">
        <f t="shared" si="5"/>
        <v>1982.472</v>
      </c>
    </row>
    <row r="130" spans="1:38" ht="51" x14ac:dyDescent="0.2">
      <c r="B130" s="28" t="s">
        <v>227</v>
      </c>
      <c r="C130" s="29" t="s">
        <v>231</v>
      </c>
      <c r="D130" s="30" t="s">
        <v>100</v>
      </c>
      <c r="E130" s="28">
        <v>1</v>
      </c>
      <c r="F130" s="31">
        <v>438.6</v>
      </c>
      <c r="G130" s="37">
        <f t="shared" si="4"/>
        <v>1982.472</v>
      </c>
      <c r="H130" s="31">
        <v>438.6</v>
      </c>
      <c r="I130" s="37">
        <f t="shared" si="5"/>
        <v>1982.472</v>
      </c>
    </row>
    <row r="131" spans="1:38" x14ac:dyDescent="0.2">
      <c r="B131" s="32" t="s">
        <v>232</v>
      </c>
      <c r="C131" s="33" t="s">
        <v>233</v>
      </c>
      <c r="D131" s="34"/>
      <c r="E131" s="32" t="s">
        <v>232</v>
      </c>
      <c r="F131" s="35"/>
      <c r="G131" s="35"/>
      <c r="H131" s="38">
        <f>SUM(H11:H130)</f>
        <v>669937.41</v>
      </c>
      <c r="I131" s="38">
        <f>SUM(I11:I130)</f>
        <v>2967788.1123999991</v>
      </c>
    </row>
    <row r="134" spans="1:38" ht="22.5" customHeight="1" x14ac:dyDescent="0.2">
      <c r="A134" s="53"/>
      <c r="B134" s="45" t="s">
        <v>235</v>
      </c>
      <c r="C134" s="45"/>
      <c r="D134" s="51"/>
      <c r="E134" s="51"/>
      <c r="F134" s="52"/>
      <c r="G134" s="52"/>
      <c r="H134" s="47"/>
      <c r="I134" s="47"/>
      <c r="J134" s="47"/>
      <c r="K134" s="47"/>
      <c r="L134" s="47"/>
      <c r="M134" s="47"/>
      <c r="N134" s="47"/>
    </row>
    <row r="135" spans="1:38" ht="39.75" customHeight="1" x14ac:dyDescent="0.2">
      <c r="A135" s="53"/>
      <c r="B135" s="46" t="s">
        <v>236</v>
      </c>
      <c r="C135" s="46"/>
      <c r="D135" s="51"/>
      <c r="E135" s="51"/>
      <c r="F135" s="52"/>
      <c r="G135" s="52"/>
      <c r="H135" s="47"/>
      <c r="I135" s="47"/>
      <c r="J135" s="47"/>
      <c r="K135" s="47"/>
      <c r="L135" s="47"/>
      <c r="M135" s="47"/>
      <c r="N135" s="47"/>
    </row>
    <row r="136" spans="1:38" s="40" customFormat="1" ht="21" customHeight="1" x14ac:dyDescent="0.2">
      <c r="A136" s="44"/>
      <c r="B136" s="43" t="s">
        <v>237</v>
      </c>
      <c r="C136" s="43"/>
      <c r="D136" s="43"/>
      <c r="E136" s="42"/>
      <c r="F136" s="39"/>
      <c r="G136" s="39"/>
      <c r="H136" s="41"/>
      <c r="I136" s="41"/>
      <c r="J136" s="41"/>
      <c r="K136" s="41"/>
      <c r="L136" s="41"/>
      <c r="M136" s="41"/>
      <c r="N136" s="41"/>
      <c r="O136" s="41"/>
      <c r="P136" s="41"/>
      <c r="Q136" s="41"/>
      <c r="R136" s="41"/>
      <c r="S136" s="41"/>
      <c r="T136" s="41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F136" s="41"/>
      <c r="AG136" s="41"/>
      <c r="AH136" s="41"/>
      <c r="AI136" s="41"/>
      <c r="AJ136" s="41"/>
      <c r="AK136" s="41"/>
      <c r="AL136" s="41"/>
    </row>
    <row r="137" spans="1:38" x14ac:dyDescent="0.2">
      <c r="A137" s="53"/>
      <c r="B137" s="49"/>
      <c r="C137" s="53"/>
      <c r="D137" s="54"/>
      <c r="E137" s="54"/>
      <c r="F137" s="55"/>
      <c r="G137" s="55"/>
      <c r="H137" s="47"/>
      <c r="I137" s="47"/>
      <c r="J137" s="47"/>
      <c r="K137" s="47"/>
      <c r="L137" s="47"/>
      <c r="M137" s="47"/>
      <c r="N137" s="47"/>
      <c r="O137" s="47"/>
      <c r="P137" s="47"/>
      <c r="Q137" s="47"/>
      <c r="R137" s="47"/>
      <c r="S137" s="47"/>
      <c r="T137" s="47"/>
      <c r="U137" s="47"/>
      <c r="V137" s="47"/>
      <c r="W137" s="47"/>
      <c r="X137" s="47"/>
      <c r="Y137" s="47"/>
      <c r="Z137" s="47"/>
      <c r="AA137" s="47"/>
      <c r="AB137" s="47"/>
      <c r="AC137" s="47"/>
      <c r="AD137" s="47"/>
      <c r="AE137" s="47"/>
      <c r="AF137" s="47"/>
      <c r="AG137" s="47"/>
      <c r="AH137" s="47"/>
      <c r="AI137" s="47"/>
      <c r="AJ137" s="47"/>
      <c r="AK137" s="47"/>
      <c r="AL137" s="47"/>
    </row>
    <row r="138" spans="1:38" x14ac:dyDescent="0.2">
      <c r="A138" s="48"/>
      <c r="B138" s="50"/>
      <c r="C138" s="48"/>
      <c r="D138" s="51"/>
      <c r="E138" s="51"/>
      <c r="F138" s="52"/>
      <c r="G138" s="52"/>
      <c r="H138" s="47"/>
      <c r="I138" s="47"/>
      <c r="J138" s="47"/>
      <c r="K138" s="47"/>
      <c r="L138" s="47"/>
      <c r="M138" s="47"/>
      <c r="N138" s="47"/>
      <c r="O138" s="47"/>
      <c r="P138" s="47"/>
      <c r="Q138" s="47"/>
      <c r="R138" s="47"/>
      <c r="S138" s="47"/>
      <c r="T138" s="47"/>
      <c r="U138" s="47"/>
      <c r="V138" s="47"/>
      <c r="W138" s="47"/>
      <c r="X138" s="47"/>
      <c r="Y138" s="47"/>
      <c r="Z138" s="47"/>
      <c r="AA138" s="47"/>
      <c r="AB138" s="47"/>
      <c r="AC138" s="47"/>
      <c r="AD138" s="47"/>
      <c r="AE138" s="47"/>
      <c r="AF138" s="47"/>
      <c r="AG138" s="47"/>
      <c r="AH138" s="47"/>
      <c r="AI138" s="47"/>
      <c r="AJ138" s="47"/>
      <c r="AK138" s="47"/>
      <c r="AL138" s="47"/>
    </row>
    <row r="139" spans="1:38" x14ac:dyDescent="0.2">
      <c r="A139" s="56" t="s">
        <v>237</v>
      </c>
      <c r="B139" s="50"/>
      <c r="C139" s="48"/>
      <c r="D139" s="51"/>
      <c r="E139" s="51"/>
      <c r="F139" s="52"/>
      <c r="G139" s="52"/>
      <c r="H139" s="47"/>
      <c r="I139" s="47"/>
      <c r="J139" s="47"/>
      <c r="K139" s="47"/>
      <c r="L139" s="47"/>
      <c r="M139" s="47"/>
      <c r="N139" s="47"/>
      <c r="O139" s="47"/>
      <c r="P139" s="47"/>
      <c r="Q139" s="47"/>
      <c r="R139" s="47"/>
      <c r="S139" s="47"/>
      <c r="T139" s="47"/>
      <c r="U139" s="47"/>
      <c r="V139" s="47"/>
      <c r="W139" s="47"/>
      <c r="X139" s="47"/>
      <c r="Y139" s="47"/>
      <c r="Z139" s="47"/>
      <c r="AA139" s="47"/>
      <c r="AB139" s="47"/>
      <c r="AC139" s="47"/>
      <c r="AD139" s="47"/>
      <c r="AE139" s="47"/>
      <c r="AF139" s="47"/>
      <c r="AG139" s="47"/>
      <c r="AH139" s="47"/>
      <c r="AI139" s="47"/>
      <c r="AJ139" s="47"/>
      <c r="AK139" s="47"/>
      <c r="AL139" s="47"/>
    </row>
  </sheetData>
  <mergeCells count="12">
    <mergeCell ref="B136:D136"/>
    <mergeCell ref="B9:I9"/>
    <mergeCell ref="B10:I10"/>
    <mergeCell ref="B135:C135"/>
    <mergeCell ref="B134:C134"/>
    <mergeCell ref="B2:I3"/>
    <mergeCell ref="B5:B7"/>
    <mergeCell ref="C5:C7"/>
    <mergeCell ref="D5:D7"/>
    <mergeCell ref="E5:E7"/>
    <mergeCell ref="F5:G5"/>
    <mergeCell ref="H5:I5"/>
  </mergeCells>
  <phoneticPr fontId="2" type="noConversion"/>
  <pageMargins left="0.23622047244094491" right="0.19685039370078741" top="0.31496062992125984" bottom="0.27559055118110237" header="0.27559055118110237" footer="0.23622047244094491"/>
  <pageSetup paperSize="9" scale="9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Мои данные</vt:lpstr>
      <vt:lpstr>'Мои данные'!Заголовки_для_печати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Шкатова Юлия Юрьевна</dc:creator>
  <cp:lastModifiedBy>Шкатова Юлия Юрьевна</cp:lastModifiedBy>
  <cp:lastPrinted>2022-04-06T09:33:59Z</cp:lastPrinted>
  <dcterms:created xsi:type="dcterms:W3CDTF">2003-01-28T12:33:10Z</dcterms:created>
  <dcterms:modified xsi:type="dcterms:W3CDTF">2022-04-06T09:34:51Z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